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07 VO - oficialny dokument z vestnika\SZ_TO_REK_SP_Priloha_2_Vykaz_vymer\Oprava vzorcov 4-12-2018\Zaheslovane\"/>
    </mc:Choice>
  </mc:AlternateContent>
  <xr:revisionPtr revIDLastSave="0" documentId="13_ncr:1_{85473396-AE51-42DE-9312-438C2951D3A8}" xr6:coauthVersionLast="40" xr6:coauthVersionMax="40" xr10:uidLastSave="{00000000-0000-0000-0000-000000000000}"/>
  <bookViews>
    <workbookView xWindow="-26" yWindow="2762" windowWidth="15421" windowHeight="2657" activeTab="1" xr2:uid="{00000000-000D-0000-FFFF-FFFF00000000}"/>
  </bookViews>
  <sheets>
    <sheet name="Rekapitulácia" sheetId="4" r:id="rId1"/>
    <sheet name="Výkaz" sheetId="2" r:id="rId2"/>
  </sheets>
  <calcPr calcId="181029"/>
</workbook>
</file>

<file path=xl/calcChain.xml><?xml version="1.0" encoding="utf-8"?>
<calcChain xmlns="http://schemas.openxmlformats.org/spreadsheetml/2006/main">
  <c r="G4" i="2" l="1"/>
  <c r="B42" i="4"/>
  <c r="B41" i="4"/>
  <c r="B40" i="4"/>
  <c r="B39" i="4"/>
  <c r="G44" i="2"/>
  <c r="G9" i="2"/>
  <c r="F39" i="2"/>
  <c r="G10" i="2"/>
  <c r="G11" i="2"/>
  <c r="G12" i="2"/>
  <c r="G13" i="2"/>
  <c r="G14" i="2"/>
  <c r="F23" i="2"/>
  <c r="F24" i="2"/>
  <c r="F41" i="2"/>
  <c r="F33" i="2"/>
  <c r="F32" i="2"/>
  <c r="F22" i="2"/>
  <c r="F21" i="2"/>
  <c r="G8" i="2"/>
  <c r="G5" i="2"/>
  <c r="G6" i="2"/>
  <c r="G7" i="2"/>
  <c r="F17" i="2"/>
  <c r="F18" i="2"/>
  <c r="F19" i="2"/>
  <c r="F20" i="2"/>
  <c r="F31" i="2"/>
  <c r="F34" i="2"/>
  <c r="F35" i="2"/>
  <c r="F36" i="2"/>
  <c r="F37" i="2"/>
  <c r="F38" i="2"/>
  <c r="F40" i="2"/>
  <c r="G43" i="2"/>
  <c r="G45" i="2"/>
  <c r="G46" i="2"/>
  <c r="G47" i="2"/>
  <c r="G48" i="2"/>
  <c r="F49" i="2" l="1"/>
  <c r="H41" i="4" s="1"/>
  <c r="F25" i="2"/>
  <c r="H39" i="4" s="1"/>
  <c r="G25" i="2"/>
  <c r="H40" i="4" s="1"/>
  <c r="G49" i="2"/>
  <c r="H42" i="4" s="1"/>
  <c r="H17" i="4" l="1"/>
  <c r="H18" i="4"/>
  <c r="H43" i="4"/>
  <c r="I41" i="4" s="1"/>
  <c r="H21" i="4" l="1"/>
  <c r="F25" i="4" s="1"/>
  <c r="I42" i="4"/>
  <c r="I39" i="4"/>
  <c r="I40" i="4"/>
  <c r="F28" i="4" l="1"/>
  <c r="F29" i="4" s="1"/>
  <c r="F26" i="4" s="1"/>
  <c r="I43" i="4"/>
</calcChain>
</file>

<file path=xl/sharedStrings.xml><?xml version="1.0" encoding="utf-8"?>
<sst xmlns="http://schemas.openxmlformats.org/spreadsheetml/2006/main" count="158" uniqueCount="94">
  <si>
    <t>ROZVODNÉ VEDENIE</t>
  </si>
  <si>
    <t>MONTÁŽ</t>
  </si>
  <si>
    <t>MJ</t>
  </si>
  <si>
    <t>m</t>
  </si>
  <si>
    <t>ks</t>
  </si>
  <si>
    <t>DODÁVKA</t>
  </si>
  <si>
    <t>Položka</t>
  </si>
  <si>
    <t>Názov</t>
  </si>
  <si>
    <t>Množstvo</t>
  </si>
  <si>
    <t xml:space="preserve">MONTÁŽ </t>
  </si>
  <si>
    <t>Ukončenie kábla do 2,5</t>
  </si>
  <si>
    <t>Cena</t>
  </si>
  <si>
    <t>Dodávka</t>
  </si>
  <si>
    <t>Montáž</t>
  </si>
  <si>
    <t>Sadrové pojivo (30kg)</t>
  </si>
  <si>
    <t xml:space="preserve">ROZVODNÉ VEDENIE - SPOLU  </t>
  </si>
  <si>
    <t>Drazka pre trubku,kabel do d=32mm</t>
  </si>
  <si>
    <t xml:space="preserve">Prieraz múrom betónovým  30 cm                                                      </t>
  </si>
  <si>
    <t xml:space="preserve">DODÁVKA </t>
  </si>
  <si>
    <t>ELEKTRICKÁ POŽIARNA SIGNALIZÁCIA</t>
  </si>
  <si>
    <t xml:space="preserve">Montáž tlačidlového hlásiča,zapojenie,preskúšanie </t>
  </si>
  <si>
    <t>Montáž modulov,zapojenie,preskúšanie</t>
  </si>
  <si>
    <t xml:space="preserve">Montáž automatického hlásiča,zapojenie,preskúšanie </t>
  </si>
  <si>
    <t>Montáž zásuvky aut.hlásiča,zapojenie,preskúšanie</t>
  </si>
  <si>
    <t xml:space="preserve">Prieraz múrom tehlovým  30 cm                                                      </t>
  </si>
  <si>
    <t>Akumulátor 12V/18Ah</t>
  </si>
  <si>
    <t>ELEKTRICKÁ POŽIARNA SIGNALIZÁCIA - SPOLU</t>
  </si>
  <si>
    <t>Škatuľa d=70 pod omietku,vr.vysekania lôžka,zhotovenie otvorov,bez svoriek a zapojenia vodičov</t>
  </si>
  <si>
    <t>Montáž káblovej príchytky jednoradovej d=8</t>
  </si>
  <si>
    <t>Montáž káblovej príchytky dvojradovej d=8</t>
  </si>
  <si>
    <t>Montáž rozťažnej kotvy s pož.odolnosťou 6x40</t>
  </si>
  <si>
    <t>Inštalačná krabica bezhalogénová d=70</t>
  </si>
  <si>
    <t>Káblová príchytka jednoradová d=8 s požiarnou odolnosťou</t>
  </si>
  <si>
    <t>Káblová príchytka dvojradová d=8 s požiarnou odolnosťou</t>
  </si>
  <si>
    <t>Kotva roztiažna 6x40 s požiarnou odolnosťou</t>
  </si>
  <si>
    <t>Kruhový interfejs pre 159 hlásičov + 159 modulov</t>
  </si>
  <si>
    <t>Paralelné zobrazovacie a ovládacie tablo</t>
  </si>
  <si>
    <t xml:space="preserve">Analógový optický hlásič </t>
  </si>
  <si>
    <t>Sokel pre hlásič</t>
  </si>
  <si>
    <t>Tlačítkový hlásič/červený/</t>
  </si>
  <si>
    <t xml:space="preserve">Modul 1x kontrol.výstup </t>
  </si>
  <si>
    <t>Krabica pre moduly</t>
  </si>
  <si>
    <t>Kábel F/UTP 4pr AWG LSOH CAT. 5e - B2ca-s1,d1,a1</t>
  </si>
  <si>
    <t xml:space="preserve">Modul 1x kontrol.vstup </t>
  </si>
  <si>
    <t>Protipožiarna upchávka stenou/stropom protipožiarnou maltou EI90</t>
  </si>
  <si>
    <t>Montáž káblu F/UTP 4pr AWG LSOH CAT. 5e, v rúrkach, lištách, na povrchu</t>
  </si>
  <si>
    <t>Montáž káblu s požiarnou odolnosťou JE-H(ST)H-V 1x2x0,8 v rúrkach, lištách, na povrchu</t>
  </si>
  <si>
    <t>Kábel s požiarnou odolnosťou JE-H(ST)H-V 1x2x0,8 B2ca-s1,d1,a1</t>
  </si>
  <si>
    <t>Protipožiarna malta (20kg)</t>
  </si>
  <si>
    <t>Montáž požiarnej ústredne revízia systému EPS</t>
  </si>
  <si>
    <t>Východisková revízia systému EPS</t>
  </si>
  <si>
    <t>Sieťový interfejs na prepojenie ústrední a paralelných ovládacích tabiel do siete max. 127 prvkov siete</t>
  </si>
  <si>
    <t>Požiarna ústredňa modulárna sieťovateľná s max. kapacitou až 8 kruhových liniek alebo 64 konvenčných liniek, 1/4" VGA displej, zdroj 4A, 2x sirénový výstup á 1A, 3x výstupné prepínacie relé, 8x OC výstup, 3x monitorovaný vstup, rozhranie USB, LAN, Infobus, vnútorný priestor na aku do kapacity 2x 22Ah,</t>
  </si>
  <si>
    <t>Položkový rozpočet stavby</t>
  </si>
  <si>
    <t>Stavba:</t>
  </si>
  <si>
    <t>NsP Topoľčany - 2.NP - Centrálna sterilizácia a operačné sály</t>
  </si>
  <si>
    <t>Objekt:</t>
  </si>
  <si>
    <t>SO 01</t>
  </si>
  <si>
    <t>Centrálna sterilizácia a operačné sály</t>
  </si>
  <si>
    <t>Rozpočet:</t>
  </si>
  <si>
    <t>Objednávateľ:</t>
  </si>
  <si>
    <t>IČO:</t>
  </si>
  <si>
    <t>DIČ:</t>
  </si>
  <si>
    <t>Projektant:</t>
  </si>
  <si>
    <t>Zhotoviteľ:</t>
  </si>
  <si>
    <t>Vypracoval:</t>
  </si>
  <si>
    <t>Rozpis ceny</t>
  </si>
  <si>
    <t>Celkom</t>
  </si>
  <si>
    <t>HSV</t>
  </si>
  <si>
    <t>PSV</t>
  </si>
  <si>
    <t>MON</t>
  </si>
  <si>
    <t>Vedľajšie náklady</t>
  </si>
  <si>
    <t>Ostatné náklady</t>
  </si>
  <si>
    <t>Rekapitulácia daní</t>
  </si>
  <si>
    <t>Základ pre zníženú DPH</t>
  </si>
  <si>
    <t>%</t>
  </si>
  <si>
    <t>EUR</t>
  </si>
  <si>
    <t xml:space="preserve">Znížená DPH </t>
  </si>
  <si>
    <t>Základ pre základnú DPH</t>
  </si>
  <si>
    <t xml:space="preserve">Základná DPH </t>
  </si>
  <si>
    <t>Cena celkom bez DPH</t>
  </si>
  <si>
    <t>Cena celkom s DPH</t>
  </si>
  <si>
    <t>v</t>
  </si>
  <si>
    <t>Za zhotoviteľa</t>
  </si>
  <si>
    <t>Za objednávateľa</t>
  </si>
  <si>
    <t>Rekapitulácia dielov</t>
  </si>
  <si>
    <t>Číslo</t>
  </si>
  <si>
    <t>Poznámka</t>
  </si>
  <si>
    <t>1</t>
  </si>
  <si>
    <t>2</t>
  </si>
  <si>
    <t>E1.13</t>
  </si>
  <si>
    <t>dňa</t>
  </si>
  <si>
    <t>hod</t>
  </si>
  <si>
    <t>poznámky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</si>
</sst>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K_č_-;\-* #,##0\ _K_č_-;_-* &quot;-&quot;\ _K_č_-;_-@_-"/>
    <numFmt numFmtId="165" formatCode="_-* #,##0.00\ &quot;Kč&quot;_-;\-* #,##0.00\ &quot;Kč&quot;_-;_-* &quot;-&quot;??\ &quot;Kč&quot;_-;_-@_-"/>
    <numFmt numFmtId="166" formatCode="_-* #,##0.00\ _K_č_-;\-* #,##0.00\ _K_č_-;_-* &quot;-&quot;??\ _K_č_-;_-@_-"/>
  </numFmts>
  <fonts count="2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Helv"/>
    </font>
    <font>
      <sz val="10"/>
      <color indexed="8"/>
      <name val="Arial CE"/>
      <charset val="238"/>
    </font>
    <font>
      <sz val="9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rgb="FF000000"/>
      <name val="Arial1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3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164" fontId="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6" fillId="0" borderId="1" applyProtection="0">
      <alignment horizontal="center" vertical="top" wrapText="1"/>
    </xf>
    <xf numFmtId="165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7" fillId="0" borderId="0" applyFont="0"/>
    <xf numFmtId="0" fontId="4" fillId="0" borderId="0"/>
    <xf numFmtId="0" fontId="4" fillId="0" borderId="0"/>
  </cellStyleXfs>
  <cellXfs count="251">
    <xf numFmtId="0" fontId="0" fillId="0" borderId="0" xfId="0"/>
    <xf numFmtId="1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left"/>
    </xf>
    <xf numFmtId="1" fontId="3" fillId="0" borderId="2" xfId="9" applyNumberFormat="1" applyFont="1" applyBorder="1" applyAlignment="1">
      <alignment horizontal="left"/>
    </xf>
    <xf numFmtId="1" fontId="2" fillId="0" borderId="2" xfId="9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" fontId="2" fillId="0" borderId="2" xfId="9" applyNumberFormat="1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" fontId="2" fillId="0" borderId="2" xfId="0" applyNumberFormat="1" applyFont="1" applyBorder="1" applyAlignment="1"/>
    <xf numFmtId="1" fontId="3" fillId="0" borderId="0" xfId="0" applyNumberFormat="1" applyFont="1" applyAlignment="1"/>
    <xf numFmtId="1" fontId="2" fillId="0" borderId="0" xfId="0" applyNumberFormat="1" applyFont="1" applyAlignment="1"/>
    <xf numFmtId="0" fontId="2" fillId="0" borderId="0" xfId="0" applyFont="1" applyAlignment="1"/>
    <xf numFmtId="0" fontId="3" fillId="0" borderId="2" xfId="0" applyFont="1" applyBorder="1" applyAlignment="1">
      <alignment horizontal="left"/>
    </xf>
    <xf numFmtId="0" fontId="2" fillId="0" borderId="2" xfId="0" applyFont="1" applyBorder="1" applyAlignment="1"/>
    <xf numFmtId="1" fontId="3" fillId="0" borderId="2" xfId="0" applyNumberFormat="1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4" fontId="3" fillId="0" borderId="0" xfId="0" applyNumberFormat="1" applyFont="1" applyBorder="1" applyAlignment="1"/>
    <xf numFmtId="1" fontId="1" fillId="0" borderId="2" xfId="0" applyNumberFormat="1" applyFont="1" applyBorder="1" applyAlignment="1"/>
    <xf numFmtId="1" fontId="1" fillId="0" borderId="2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/>
    <xf numFmtId="1" fontId="3" fillId="0" borderId="0" xfId="0" applyNumberFormat="1" applyFont="1" applyBorder="1" applyAlignment="1">
      <alignment horizontal="center"/>
    </xf>
    <xf numFmtId="1" fontId="2" fillId="0" borderId="2" xfId="0" applyNumberFormat="1" applyFont="1" applyBorder="1"/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/>
    <xf numFmtId="0" fontId="2" fillId="0" borderId="0" xfId="0" applyFont="1"/>
    <xf numFmtId="4" fontId="2" fillId="0" borderId="0" xfId="0" applyNumberFormat="1" applyFont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4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" fontId="2" fillId="0" borderId="2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4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/>
    <xf numFmtId="0" fontId="1" fillId="0" borderId="2" xfId="0" applyFont="1" applyBorder="1"/>
    <xf numFmtId="1" fontId="1" fillId="0" borderId="2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/>
    <xf numFmtId="0" fontId="1" fillId="0" borderId="0" xfId="0" applyFont="1" applyAlignment="1"/>
    <xf numFmtId="1" fontId="1" fillId="0" borderId="2" xfId="9" applyNumberFormat="1" applyFont="1" applyBorder="1" applyAlignment="1">
      <alignment horizontal="center"/>
    </xf>
    <xf numFmtId="1" fontId="1" fillId="0" borderId="2" xfId="0" applyNumberFormat="1" applyFont="1" applyBorder="1" applyAlignment="1">
      <alignment wrapText="1"/>
    </xf>
    <xf numFmtId="4" fontId="1" fillId="0" borderId="2" xfId="0" applyNumberFormat="1" applyFont="1" applyBorder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1" fontId="1" fillId="0" borderId="0" xfId="0" applyNumberFormat="1" applyFont="1" applyAlignment="1"/>
    <xf numFmtId="1" fontId="1" fillId="0" borderId="0" xfId="0" applyNumberFormat="1" applyFont="1" applyAlignment="1">
      <alignment horizontal="center"/>
    </xf>
    <xf numFmtId="0" fontId="1" fillId="0" borderId="2" xfId="9" applyFont="1" applyBorder="1" applyAlignment="1"/>
    <xf numFmtId="1" fontId="1" fillId="0" borderId="2" xfId="9" applyNumberFormat="1" applyFont="1" applyBorder="1" applyAlignment="1"/>
    <xf numFmtId="0" fontId="1" fillId="0" borderId="0" xfId="9" applyFont="1" applyAlignment="1"/>
    <xf numFmtId="0" fontId="1" fillId="0" borderId="2" xfId="0" applyFont="1" applyBorder="1" applyAlignment="1">
      <alignment horizontal="center"/>
    </xf>
    <xf numFmtId="1" fontId="0" fillId="0" borderId="4" xfId="0" applyNumberFormat="1" applyFont="1" applyBorder="1"/>
    <xf numFmtId="4" fontId="0" fillId="0" borderId="4" xfId="0" applyNumberFormat="1" applyFont="1" applyBorder="1"/>
    <xf numFmtId="0" fontId="0" fillId="0" borderId="4" xfId="0" applyFont="1" applyBorder="1" applyAlignment="1">
      <alignment horizontal="center"/>
    </xf>
    <xf numFmtId="1" fontId="0" fillId="0" borderId="4" xfId="0" applyNumberFormat="1" applyBorder="1"/>
    <xf numFmtId="4" fontId="1" fillId="0" borderId="2" xfId="0" applyNumberFormat="1" applyFont="1" applyBorder="1" applyAlignment="1">
      <alignment wrapText="1"/>
    </xf>
    <xf numFmtId="4" fontId="1" fillId="0" borderId="0" xfId="0" applyNumberFormat="1" applyFont="1" applyAlignment="1"/>
    <xf numFmtId="4" fontId="3" fillId="0" borderId="2" xfId="0" applyNumberFormat="1" applyFont="1" applyBorder="1" applyAlignment="1"/>
    <xf numFmtId="0" fontId="0" fillId="0" borderId="2" xfId="0" applyBorder="1" applyAlignment="1">
      <alignment horizontal="left"/>
    </xf>
    <xf numFmtId="0" fontId="10" fillId="0" borderId="2" xfId="0" applyFont="1" applyBorder="1"/>
    <xf numFmtId="0" fontId="10" fillId="0" borderId="2" xfId="0" applyFont="1" applyBorder="1" applyAlignment="1">
      <alignment horizontal="left"/>
    </xf>
    <xf numFmtId="1" fontId="3" fillId="0" borderId="2" xfId="0" applyNumberFormat="1" applyFont="1" applyBorder="1" applyAlignment="1">
      <alignment horizontal="left"/>
    </xf>
    <xf numFmtId="4" fontId="3" fillId="0" borderId="2" xfId="0" applyNumberFormat="1" applyFont="1" applyBorder="1"/>
    <xf numFmtId="0" fontId="10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10" fillId="0" borderId="2" xfId="0" applyFont="1" applyBorder="1" applyAlignment="1">
      <alignment vertical="top"/>
    </xf>
    <xf numFmtId="4" fontId="1" fillId="0" borderId="2" xfId="0" applyNumberFormat="1" applyFont="1" applyBorder="1" applyAlignment="1">
      <alignment vertical="top"/>
    </xf>
    <xf numFmtId="0" fontId="1" fillId="0" borderId="0" xfId="9" applyFont="1" applyAlignment="1">
      <alignment vertical="top"/>
    </xf>
    <xf numFmtId="0" fontId="10" fillId="0" borderId="2" xfId="0" applyFont="1" applyBorder="1" applyAlignment="1">
      <alignment vertical="top" wrapText="1"/>
    </xf>
    <xf numFmtId="1" fontId="1" fillId="0" borderId="2" xfId="6" applyNumberFormat="1" applyFont="1" applyBorder="1" applyAlignment="1">
      <alignment wrapText="1"/>
    </xf>
    <xf numFmtId="1" fontId="1" fillId="0" borderId="2" xfId="6" applyNumberFormat="1" applyFont="1" applyBorder="1" applyAlignment="1"/>
    <xf numFmtId="0" fontId="12" fillId="2" borderId="8" xfId="0" applyFont="1" applyFill="1" applyBorder="1" applyAlignment="1">
      <alignment horizontal="left" vertical="center" indent="1"/>
    </xf>
    <xf numFmtId="0" fontId="0" fillId="2" borderId="0" xfId="0" applyFill="1" applyBorder="1"/>
    <xf numFmtId="0" fontId="0" fillId="2" borderId="8" xfId="0" applyFont="1" applyFill="1" applyBorder="1" applyAlignment="1">
      <alignment horizontal="left" vertical="center" indent="1"/>
    </xf>
    <xf numFmtId="49" fontId="14" fillId="2" borderId="0" xfId="0" applyNumberFormat="1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 indent="1"/>
    </xf>
    <xf numFmtId="0" fontId="0" fillId="2" borderId="13" xfId="0" applyFont="1" applyFill="1" applyBorder="1"/>
    <xf numFmtId="49" fontId="14" fillId="2" borderId="13" xfId="0" applyNumberFormat="1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 indent="1"/>
    </xf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11" xfId="0" applyBorder="1" applyAlignment="1"/>
    <xf numFmtId="0" fontId="14" fillId="0" borderId="8" xfId="0" applyFont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13" xfId="0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0" fontId="14" fillId="0" borderId="13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 applyAlignment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0" fillId="0" borderId="8" xfId="0" applyBorder="1"/>
    <xf numFmtId="0" fontId="0" fillId="0" borderId="12" xfId="0" applyBorder="1" applyAlignment="1">
      <alignment horizontal="left" indent="1"/>
    </xf>
    <xf numFmtId="0" fontId="14" fillId="0" borderId="13" xfId="0" applyFont="1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/>
    <xf numFmtId="0" fontId="0" fillId="0" borderId="13" xfId="0" applyBorder="1" applyAlignment="1">
      <alignment horizontal="right"/>
    </xf>
    <xf numFmtId="0" fontId="0" fillId="0" borderId="13" xfId="0" applyFont="1" applyBorder="1" applyAlignment="1">
      <alignment horizontal="right" vertical="center"/>
    </xf>
    <xf numFmtId="0" fontId="0" fillId="0" borderId="15" xfId="0" applyFont="1" applyBorder="1" applyAlignment="1">
      <alignment horizontal="left" vertical="top" indent="1"/>
    </xf>
    <xf numFmtId="0" fontId="0" fillId="0" borderId="9" xfId="0" applyBorder="1" applyAlignment="1">
      <alignment vertical="top"/>
    </xf>
    <xf numFmtId="0" fontId="14" fillId="0" borderId="9" xfId="0" applyFont="1" applyFill="1" applyBorder="1" applyAlignment="1">
      <alignment horizontal="left" vertical="top"/>
    </xf>
    <xf numFmtId="0" fontId="14" fillId="0" borderId="9" xfId="0" applyFont="1" applyBorder="1" applyAlignment="1">
      <alignment vertical="center"/>
    </xf>
    <xf numFmtId="0" fontId="0" fillId="0" borderId="9" xfId="0" applyFont="1" applyBorder="1" applyAlignment="1">
      <alignment horizontal="right" vertical="center"/>
    </xf>
    <xf numFmtId="0" fontId="0" fillId="0" borderId="10" xfId="0" applyBorder="1" applyAlignment="1"/>
    <xf numFmtId="0" fontId="0" fillId="0" borderId="13" xfId="0" applyBorder="1" applyAlignment="1">
      <alignment horizontal="left"/>
    </xf>
    <xf numFmtId="0" fontId="0" fillId="0" borderId="16" xfId="0" applyBorder="1" applyAlignment="1">
      <alignment horizontal="left" vertical="center" indent="1"/>
    </xf>
    <xf numFmtId="0" fontId="0" fillId="0" borderId="17" xfId="0" applyBorder="1" applyAlignment="1">
      <alignment horizontal="left" vertical="center"/>
    </xf>
    <xf numFmtId="0" fontId="0" fillId="0" borderId="17" xfId="0" applyBorder="1"/>
    <xf numFmtId="0" fontId="14" fillId="0" borderId="16" xfId="0" applyFont="1" applyBorder="1" applyAlignment="1">
      <alignment horizontal="left" vertical="center" indent="1"/>
    </xf>
    <xf numFmtId="0" fontId="14" fillId="0" borderId="17" xfId="0" applyFont="1" applyBorder="1" applyAlignment="1">
      <alignment horizontal="left" vertical="center"/>
    </xf>
    <xf numFmtId="0" fontId="14" fillId="0" borderId="17" xfId="0" applyFont="1" applyBorder="1"/>
    <xf numFmtId="0" fontId="0" fillId="0" borderId="16" xfId="0" applyBorder="1" applyAlignment="1">
      <alignment horizontal="left" indent="1"/>
    </xf>
    <xf numFmtId="1" fontId="14" fillId="0" borderId="17" xfId="0" applyNumberFormat="1" applyFont="1" applyBorder="1" applyAlignment="1">
      <alignment horizontal="right" vertical="center"/>
    </xf>
    <xf numFmtId="0" fontId="0" fillId="0" borderId="17" xfId="0" applyBorder="1" applyAlignment="1">
      <alignment horizontal="left" vertical="center" indent="1"/>
    </xf>
    <xf numFmtId="0" fontId="14" fillId="0" borderId="17" xfId="0" applyFont="1" applyBorder="1" applyAlignment="1">
      <alignment vertical="center"/>
    </xf>
    <xf numFmtId="49" fontId="0" fillId="0" borderId="20" xfId="0" applyNumberFormat="1" applyFont="1" applyBorder="1" applyAlignment="1">
      <alignment horizontal="left" vertical="center"/>
    </xf>
    <xf numFmtId="1" fontId="14" fillId="0" borderId="18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0" fillId="0" borderId="13" xfId="0" applyBorder="1" applyAlignment="1">
      <alignment horizontal="left" vertical="center"/>
    </xf>
    <xf numFmtId="0" fontId="0" fillId="0" borderId="13" xfId="0" applyBorder="1"/>
    <xf numFmtId="1" fontId="14" fillId="0" borderId="21" xfId="0" applyNumberFormat="1" applyFont="1" applyBorder="1" applyAlignment="1">
      <alignment horizontal="righ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Font="1" applyBorder="1" applyAlignment="1">
      <alignment horizontal="left" vertical="center"/>
    </xf>
    <xf numFmtId="0" fontId="0" fillId="0" borderId="8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49" fontId="0" fillId="0" borderId="11" xfId="0" applyNumberFormat="1" applyFont="1" applyBorder="1" applyAlignment="1">
      <alignment horizontal="left" vertical="center"/>
    </xf>
    <xf numFmtId="0" fontId="17" fillId="2" borderId="22" xfId="0" applyFont="1" applyFill="1" applyBorder="1" applyAlignment="1">
      <alignment horizontal="left" vertical="center" indent="1"/>
    </xf>
    <xf numFmtId="0" fontId="7" fillId="2" borderId="23" xfId="0" applyFont="1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4" fontId="17" fillId="2" borderId="23" xfId="0" applyNumberFormat="1" applyFon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0" fontId="0" fillId="2" borderId="23" xfId="0" applyFill="1" applyBorder="1"/>
    <xf numFmtId="49" fontId="14" fillId="2" borderId="24" xfId="0" applyNumberFormat="1" applyFont="1" applyFill="1" applyBorder="1" applyAlignment="1">
      <alignment horizontal="left" vertical="center"/>
    </xf>
    <xf numFmtId="0" fontId="0" fillId="0" borderId="11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14" fillId="0" borderId="13" xfId="0" applyFont="1" applyBorder="1" applyAlignment="1">
      <alignment vertical="top"/>
    </xf>
    <xf numFmtId="14" fontId="14" fillId="0" borderId="13" xfId="0" applyNumberFormat="1" applyFont="1" applyBorder="1" applyAlignment="1">
      <alignment horizontal="center" vertical="top"/>
    </xf>
    <xf numFmtId="0" fontId="14" fillId="0" borderId="8" xfId="0" applyFont="1" applyBorder="1"/>
    <xf numFmtId="0" fontId="14" fillId="0" borderId="0" xfId="0" applyFont="1" applyBorder="1"/>
    <xf numFmtId="0" fontId="14" fillId="0" borderId="11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25" xfId="0" applyBorder="1"/>
    <xf numFmtId="0" fontId="0" fillId="0" borderId="26" xfId="0" applyBorder="1"/>
    <xf numFmtId="0" fontId="0" fillId="0" borderId="26" xfId="0" applyBorder="1" applyAlignment="1"/>
    <xf numFmtId="0" fontId="0" fillId="0" borderId="27" xfId="0" applyBorder="1" applyAlignment="1">
      <alignment horizontal="right"/>
    </xf>
    <xf numFmtId="0" fontId="13" fillId="0" borderId="0" xfId="0" applyFont="1"/>
    <xf numFmtId="0" fontId="19" fillId="3" borderId="1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49" fontId="20" fillId="0" borderId="18" xfId="0" applyNumberFormat="1" applyFont="1" applyBorder="1" applyAlignment="1">
      <alignment vertical="center"/>
    </xf>
    <xf numFmtId="4" fontId="20" fillId="0" borderId="3" xfId="0" applyNumberFormat="1" applyFont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0" fontId="20" fillId="2" borderId="18" xfId="0" applyFont="1" applyFill="1" applyBorder="1" applyAlignment="1">
      <alignment vertical="center"/>
    </xf>
    <xf numFmtId="0" fontId="20" fillId="2" borderId="17" xfId="0" applyFont="1" applyFill="1" applyBorder="1" applyAlignment="1">
      <alignment vertical="center"/>
    </xf>
    <xf numFmtId="4" fontId="20" fillId="2" borderId="3" xfId="0" applyNumberFormat="1" applyFont="1" applyFill="1" applyBorder="1" applyAlignment="1">
      <alignment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49" fontId="20" fillId="0" borderId="0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3" fillId="0" borderId="2" xfId="0" applyNumberFormat="1" applyFont="1" applyBorder="1" applyAlignment="1" applyProtection="1">
      <alignment horizontal="right"/>
      <protection locked="0"/>
    </xf>
    <xf numFmtId="4" fontId="2" fillId="0" borderId="2" xfId="0" applyNumberFormat="1" applyFont="1" applyBorder="1" applyAlignment="1" applyProtection="1">
      <alignment horizontal="right" wrapText="1"/>
      <protection locked="0"/>
    </xf>
    <xf numFmtId="4" fontId="2" fillId="0" borderId="2" xfId="0" applyNumberFormat="1" applyFont="1" applyBorder="1" applyAlignment="1" applyProtection="1">
      <alignment horizontal="right"/>
      <protection locked="0"/>
    </xf>
    <xf numFmtId="4" fontId="1" fillId="0" borderId="2" xfId="0" applyNumberFormat="1" applyFont="1" applyBorder="1" applyAlignment="1" applyProtection="1">
      <alignment horizontal="right"/>
      <protection locked="0"/>
    </xf>
    <xf numFmtId="4" fontId="1" fillId="0" borderId="2" xfId="0" applyNumberFormat="1" applyFont="1" applyBorder="1" applyAlignment="1" applyProtection="1">
      <protection locked="0"/>
    </xf>
    <xf numFmtId="4" fontId="3" fillId="0" borderId="2" xfId="0" applyNumberFormat="1" applyFont="1" applyBorder="1" applyAlignment="1" applyProtection="1">
      <protection locked="0"/>
    </xf>
    <xf numFmtId="4" fontId="0" fillId="0" borderId="2" xfId="0" applyNumberFormat="1" applyBorder="1" applyAlignment="1" applyProtection="1">
      <alignment vertical="top"/>
      <protection locked="0"/>
    </xf>
    <xf numFmtId="4" fontId="0" fillId="0" borderId="2" xfId="0" applyNumberFormat="1" applyBorder="1" applyAlignment="1" applyProtection="1">
      <alignment horizontal="right"/>
      <protection locked="0"/>
    </xf>
    <xf numFmtId="4" fontId="0" fillId="0" borderId="2" xfId="0" applyNumberFormat="1" applyBorder="1" applyAlignment="1" applyProtection="1">
      <alignment horizontal="right" vertical="top"/>
      <protection locked="0"/>
    </xf>
    <xf numFmtId="4" fontId="1" fillId="0" borderId="2" xfId="9" applyNumberFormat="1" applyFont="1" applyBorder="1" applyAlignment="1" applyProtection="1">
      <protection locked="0"/>
    </xf>
    <xf numFmtId="49" fontId="3" fillId="0" borderId="2" xfId="0" applyNumberFormat="1" applyFont="1" applyBorder="1" applyAlignment="1" applyProtection="1">
      <alignment horizontal="center"/>
      <protection locked="0"/>
    </xf>
    <xf numFmtId="49" fontId="0" fillId="0" borderId="4" xfId="0" applyNumberFormat="1" applyFont="1" applyBorder="1" applyProtection="1">
      <protection locked="0"/>
    </xf>
    <xf numFmtId="49" fontId="2" fillId="0" borderId="2" xfId="0" applyNumberFormat="1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alignment horizontal="right"/>
      <protection locked="0"/>
    </xf>
    <xf numFmtId="49" fontId="2" fillId="0" borderId="2" xfId="0" applyNumberFormat="1" applyFont="1" applyBorder="1" applyProtection="1">
      <protection locked="0"/>
    </xf>
    <xf numFmtId="49" fontId="1" fillId="0" borderId="2" xfId="0" applyNumberFormat="1" applyFont="1" applyBorder="1" applyProtection="1">
      <protection locked="0"/>
    </xf>
    <xf numFmtId="49" fontId="2" fillId="0" borderId="2" xfId="0" applyNumberFormat="1" applyFont="1" applyBorder="1" applyAlignment="1" applyProtection="1">
      <alignment wrapText="1"/>
      <protection locked="0"/>
    </xf>
    <xf numFmtId="49" fontId="3" fillId="0" borderId="2" xfId="0" applyNumberFormat="1" applyFont="1" applyBorder="1" applyAlignment="1" applyProtection="1">
      <alignment horizontal="right"/>
      <protection locked="0"/>
    </xf>
    <xf numFmtId="49" fontId="2" fillId="0" borderId="0" xfId="0" applyNumberFormat="1" applyFont="1" applyBorder="1" applyAlignment="1" applyProtection="1">
      <alignment horizontal="right"/>
      <protection locked="0"/>
    </xf>
    <xf numFmtId="49" fontId="3" fillId="0" borderId="0" xfId="0" applyNumberFormat="1" applyFont="1" applyBorder="1" applyAlignment="1" applyProtection="1">
      <protection locked="0"/>
    </xf>
    <xf numFmtId="49" fontId="1" fillId="0" borderId="0" xfId="0" applyNumberFormat="1" applyFont="1" applyAlignment="1" applyProtection="1">
      <protection locked="0"/>
    </xf>
    <xf numFmtId="49" fontId="1" fillId="0" borderId="2" xfId="0" applyNumberFormat="1" applyFont="1" applyBorder="1" applyAlignment="1" applyProtection="1">
      <alignment vertical="top"/>
      <protection locked="0"/>
    </xf>
    <xf numFmtId="49" fontId="3" fillId="0" borderId="2" xfId="0" applyNumberFormat="1" applyFont="1" applyBorder="1" applyProtection="1">
      <protection locked="0"/>
    </xf>
    <xf numFmtId="4" fontId="0" fillId="0" borderId="4" xfId="0" applyNumberFormat="1" applyFont="1" applyFill="1" applyBorder="1" applyProtection="1">
      <protection locked="0"/>
    </xf>
    <xf numFmtId="4" fontId="2" fillId="0" borderId="2" xfId="0" applyNumberFormat="1" applyFont="1" applyFill="1" applyBorder="1" applyAlignment="1" applyProtection="1">
      <alignment horizontal="right" wrapText="1"/>
      <protection locked="0"/>
    </xf>
    <xf numFmtId="4" fontId="2" fillId="0" borderId="2" xfId="0" applyNumberFormat="1" applyFont="1" applyFill="1" applyBorder="1" applyAlignment="1" applyProtection="1">
      <alignment horizontal="right"/>
      <protection locked="0"/>
    </xf>
    <xf numFmtId="4" fontId="1" fillId="0" borderId="2" xfId="0" applyNumberFormat="1" applyFont="1" applyFill="1" applyBorder="1" applyAlignment="1" applyProtection="1">
      <alignment horizontal="right" wrapText="1"/>
      <protection locked="0"/>
    </xf>
    <xf numFmtId="4" fontId="2" fillId="0" borderId="2" xfId="0" applyNumberFormat="1" applyFont="1" applyFill="1" applyBorder="1" applyAlignment="1" applyProtection="1">
      <protection locked="0"/>
    </xf>
    <xf numFmtId="4" fontId="1" fillId="0" borderId="2" xfId="0" applyNumberFormat="1" applyFont="1" applyFill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left" vertical="center"/>
    </xf>
    <xf numFmtId="49" fontId="16" fillId="2" borderId="9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9" fontId="14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11" xfId="0" applyFill="1" applyBorder="1" applyAlignment="1">
      <alignment wrapText="1"/>
    </xf>
    <xf numFmtId="49" fontId="14" fillId="2" borderId="13" xfId="0" applyNumberFormat="1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/>
    </xf>
    <xf numFmtId="0" fontId="14" fillId="0" borderId="13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" fontId="0" fillId="0" borderId="13" xfId="0" applyNumberFormat="1" applyFont="1" applyBorder="1" applyAlignment="1">
      <alignment horizontal="right" indent="1"/>
    </xf>
    <xf numFmtId="0" fontId="0" fillId="0" borderId="13" xfId="0" applyFont="1" applyBorder="1" applyAlignment="1">
      <alignment horizontal="right" indent="1"/>
    </xf>
    <xf numFmtId="0" fontId="0" fillId="0" borderId="14" xfId="0" applyFont="1" applyBorder="1" applyAlignment="1">
      <alignment horizontal="right" indent="1"/>
    </xf>
    <xf numFmtId="4" fontId="15" fillId="0" borderId="18" xfId="0" applyNumberFormat="1" applyFont="1" applyBorder="1" applyAlignment="1">
      <alignment horizontal="right" vertical="center" indent="1"/>
    </xf>
    <xf numFmtId="4" fontId="15" fillId="0" borderId="19" xfId="0" applyNumberFormat="1" applyFont="1" applyBorder="1" applyAlignment="1">
      <alignment horizontal="right" vertical="center" indent="1"/>
    </xf>
    <xf numFmtId="4" fontId="15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horizontal="right" vertical="center"/>
    </xf>
    <xf numFmtId="4" fontId="16" fillId="0" borderId="17" xfId="0" applyNumberFormat="1" applyFont="1" applyBorder="1" applyAlignment="1">
      <alignment horizontal="right" vertical="center"/>
    </xf>
    <xf numFmtId="4" fontId="16" fillId="0" borderId="18" xfId="0" applyNumberFormat="1" applyFont="1" applyBorder="1" applyAlignment="1">
      <alignment horizontal="right" vertical="center" indent="1"/>
    </xf>
    <xf numFmtId="4" fontId="16" fillId="0" borderId="19" xfId="0" applyNumberFormat="1" applyFont="1" applyBorder="1" applyAlignment="1">
      <alignment horizontal="right" vertical="center" indent="1"/>
    </xf>
    <xf numFmtId="4" fontId="16" fillId="0" borderId="20" xfId="0" applyNumberFormat="1" applyFont="1" applyBorder="1" applyAlignment="1">
      <alignment horizontal="right" vertical="center" indent="1"/>
    </xf>
    <xf numFmtId="4" fontId="16" fillId="0" borderId="18" xfId="0" applyNumberFormat="1" applyFont="1" applyBorder="1" applyAlignment="1">
      <alignment vertical="center"/>
    </xf>
    <xf numFmtId="4" fontId="16" fillId="0" borderId="17" xfId="0" applyNumberFormat="1" applyFont="1" applyBorder="1" applyAlignment="1">
      <alignment vertical="center"/>
    </xf>
    <xf numFmtId="4" fontId="16" fillId="0" borderId="9" xfId="0" applyNumberFormat="1" applyFont="1" applyBorder="1" applyAlignment="1">
      <alignment horizontal="right" vertical="center"/>
    </xf>
    <xf numFmtId="4" fontId="18" fillId="2" borderId="23" xfId="0" applyNumberFormat="1" applyFont="1" applyFill="1" applyBorder="1" applyAlignment="1">
      <alignment horizontal="right" vertical="center"/>
    </xf>
    <xf numFmtId="2" fontId="18" fillId="2" borderId="23" xfId="0" applyNumberFormat="1" applyFont="1" applyFill="1" applyBorder="1" applyAlignment="1">
      <alignment horizontal="right" vertical="center"/>
    </xf>
    <xf numFmtId="0" fontId="14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9" fillId="3" borderId="18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1" fontId="20" fillId="0" borderId="18" xfId="0" applyNumberFormat="1" applyFont="1" applyBorder="1" applyAlignment="1">
      <alignment vertical="center" wrapText="1"/>
    </xf>
    <xf numFmtId="0" fontId="20" fillId="0" borderId="17" xfId="0" applyNumberFormat="1" applyFont="1" applyBorder="1" applyAlignment="1">
      <alignment vertical="center" wrapText="1"/>
    </xf>
    <xf numFmtId="4" fontId="20" fillId="0" borderId="18" xfId="0" applyNumberFormat="1" applyFont="1" applyBorder="1" applyAlignment="1">
      <alignment horizontal="left" vertical="center"/>
    </xf>
    <xf numFmtId="4" fontId="20" fillId="0" borderId="17" xfId="0" applyNumberFormat="1" applyFont="1" applyBorder="1" applyAlignment="1">
      <alignment horizontal="left" vertical="center"/>
    </xf>
    <xf numFmtId="4" fontId="20" fillId="0" borderId="19" xfId="0" applyNumberFormat="1" applyFont="1" applyBorder="1" applyAlignment="1">
      <alignment horizontal="left" vertical="center"/>
    </xf>
    <xf numFmtId="4" fontId="20" fillId="2" borderId="18" xfId="0" applyNumberFormat="1" applyFont="1" applyFill="1" applyBorder="1" applyAlignment="1">
      <alignment horizontal="center" vertical="center"/>
    </xf>
    <xf numFmtId="4" fontId="20" fillId="2" borderId="17" xfId="0" applyNumberFormat="1" applyFont="1" applyFill="1" applyBorder="1" applyAlignment="1">
      <alignment horizontal="center" vertical="center"/>
    </xf>
    <xf numFmtId="4" fontId="20" fillId="2" borderId="19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 applyProtection="1">
      <alignment horizontal="right"/>
    </xf>
    <xf numFmtId="4" fontId="2" fillId="0" borderId="2" xfId="0" applyNumberFormat="1" applyFont="1" applyBorder="1" applyAlignment="1" applyProtection="1">
      <alignment horizontal="right"/>
    </xf>
  </cellXfs>
  <cellStyles count="19">
    <cellStyle name="čárky [0]_List1" xfId="1" xr:uid="{00000000-0005-0000-0000-000000000000}"/>
    <cellStyle name="čárky 2" xfId="2" xr:uid="{00000000-0005-0000-0000-000001000000}"/>
    <cellStyle name="daten" xfId="3" xr:uid="{00000000-0005-0000-0000-000002000000}"/>
    <cellStyle name="měny 3" xfId="4" xr:uid="{00000000-0005-0000-0000-000003000000}"/>
    <cellStyle name="Normálna" xfId="0" builtinId="0"/>
    <cellStyle name="Normálna 2" xfId="5" xr:uid="{00000000-0005-0000-0000-000004000000}"/>
    <cellStyle name="Normálna 3" xfId="6" xr:uid="{00000000-0005-0000-0000-000005000000}"/>
    <cellStyle name="normálne 2" xfId="7" xr:uid="{00000000-0005-0000-0000-000006000000}"/>
    <cellStyle name="normálne_Hárok1" xfId="8" xr:uid="{00000000-0005-0000-0000-000007000000}"/>
    <cellStyle name="normálne_Lazaretská-EPS" xfId="9" xr:uid="{00000000-0005-0000-0000-000008000000}"/>
    <cellStyle name="Normální 10" xfId="10" xr:uid="{00000000-0005-0000-0000-00000A000000}"/>
    <cellStyle name="normální 2" xfId="11" xr:uid="{00000000-0005-0000-0000-00000B000000}"/>
    <cellStyle name="Normální 2 2" xfId="12" xr:uid="{00000000-0005-0000-0000-00000C000000}"/>
    <cellStyle name="normální 2 2 2" xfId="13" xr:uid="{00000000-0005-0000-0000-00000D000000}"/>
    <cellStyle name="normální 2_xxx_2012 - cenová nabídka" xfId="14" xr:uid="{00000000-0005-0000-0000-00000E000000}"/>
    <cellStyle name="normální 3" xfId="15" xr:uid="{00000000-0005-0000-0000-00000F000000}"/>
    <cellStyle name="Popis" xfId="16" xr:uid="{00000000-0005-0000-0000-000010000000}"/>
    <cellStyle name="Styl 1" xfId="17" xr:uid="{00000000-0005-0000-0000-000011000000}"/>
    <cellStyle name="Štýl 1" xfId="18" xr:uid="{00000000-0005-0000-0000-00001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emf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41</xdr:row>
      <xdr:rowOff>0</xdr:rowOff>
    </xdr:from>
    <xdr:to>
      <xdr:col>1</xdr:col>
      <xdr:colOff>96520</xdr:colOff>
      <xdr:row>41</xdr:row>
      <xdr:rowOff>19685</xdr:rowOff>
    </xdr:to>
    <xdr:pic>
      <xdr:nvPicPr>
        <xdr:cNvPr id="6586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B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96520</xdr:colOff>
      <xdr:row>41</xdr:row>
      <xdr:rowOff>19685</xdr:rowOff>
    </xdr:to>
    <xdr:pic>
      <xdr:nvPicPr>
        <xdr:cNvPr id="6587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B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4" name="BlokTextu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5" name="BlokTextu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6" name="BlokTextu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7" name="BlokTextu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8" name="BlokTextu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9" name="BlokTextu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0" name="BlokTextu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1" name="BlokTextu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2" name="BlokTextu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3" name="BlokTextu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4" name="BlokTextu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5" name="BlokTextu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6" name="BlokTextu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7" name="BlokTextu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18" name="BlokTextu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19" name="BlokTextu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20" name="BlokTextu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1</xdr:col>
      <xdr:colOff>1512178</xdr:colOff>
      <xdr:row>48</xdr:row>
      <xdr:rowOff>0</xdr:rowOff>
    </xdr:from>
    <xdr:ext cx="184731" cy="264560"/>
    <xdr:sp macro="" textlink="">
      <xdr:nvSpPr>
        <xdr:cNvPr id="21" name="BlokTextu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464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2" name="BlokTextu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3" name="BlokTextu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4" name="BlokTextu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5" name="BlokTextu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6" name="BlokTextu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7" name="BlokTextu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8" name="BlokTextu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29" name="BlokTextu 28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30" name="BlokTextu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5" name="Picture 12" descr="EN 54-16 m">
          <a:extLst>
            <a:ext uri="{FF2B5EF4-FFF2-40B4-BE49-F238E27FC236}">
              <a16:creationId xmlns:a16="http://schemas.microsoft.com/office/drawing/2014/main" id="{00000000-0008-0000-0100-0000D7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6" name="Picture 32">
          <a:extLst>
            <a:ext uri="{FF2B5EF4-FFF2-40B4-BE49-F238E27FC236}">
              <a16:creationId xmlns:a16="http://schemas.microsoft.com/office/drawing/2014/main" id="{00000000-0008-0000-0100-0000D8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85725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17" name="Picture 33" descr="EN 54-24">
          <a:extLst>
            <a:ext uri="{FF2B5EF4-FFF2-40B4-BE49-F238E27FC236}">
              <a16:creationId xmlns:a16="http://schemas.microsoft.com/office/drawing/2014/main" id="{00000000-0008-0000-0100-0000D9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62725" y="89916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18" name="Picture 39" descr="PC1867FC">
          <a:extLst>
            <a:ext uri="{FF2B5EF4-FFF2-40B4-BE49-F238E27FC236}">
              <a16:creationId xmlns:a16="http://schemas.microsoft.com/office/drawing/2014/main" id="{00000000-0008-0000-0100-0000D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19" name="Picture 150" descr="EN 54-24">
          <a:extLst>
            <a:ext uri="{FF2B5EF4-FFF2-40B4-BE49-F238E27FC236}">
              <a16:creationId xmlns:a16="http://schemas.microsoft.com/office/drawing/2014/main" id="{00000000-0008-0000-0100-0000D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89916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0" name="Picture 39" descr="PC1867FC">
          <a:extLst>
            <a:ext uri="{FF2B5EF4-FFF2-40B4-BE49-F238E27FC236}">
              <a16:creationId xmlns:a16="http://schemas.microsoft.com/office/drawing/2014/main" id="{00000000-0008-0000-0100-0000DC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lum bright="6000"/>
        </a:blip>
        <a:srcRect t="16498" b="1669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38100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1" name="Picture 150" descr="EN 54-24">
          <a:extLst>
            <a:ext uri="{FF2B5EF4-FFF2-40B4-BE49-F238E27FC236}">
              <a16:creationId xmlns:a16="http://schemas.microsoft.com/office/drawing/2014/main" id="{00000000-0008-0000-0100-0000DD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515100" y="8991600"/>
          <a:ext cx="2571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2" name="Picture 157" descr="pc1869">
          <a:extLst>
            <a:ext uri="{FF2B5EF4-FFF2-40B4-BE49-F238E27FC236}">
              <a16:creationId xmlns:a16="http://schemas.microsoft.com/office/drawing/2014/main" id="{00000000-0008-0000-0100-0000DE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 l="12329" t="26315" r="11873" b="25589"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57150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3" name="Picture 158" descr="EN 54-24">
          <a:extLst>
            <a:ext uri="{FF2B5EF4-FFF2-40B4-BE49-F238E27FC236}">
              <a16:creationId xmlns:a16="http://schemas.microsoft.com/office/drawing/2014/main" id="{00000000-0008-0000-0100-0000DF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6534150" y="8991600"/>
          <a:ext cx="238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161925</xdr:colOff>
      <xdr:row>50</xdr:row>
      <xdr:rowOff>0</xdr:rowOff>
    </xdr:from>
    <xdr:to>
      <xdr:col>3</xdr:col>
      <xdr:colOff>0</xdr:colOff>
      <xdr:row>50</xdr:row>
      <xdr:rowOff>0</xdr:rowOff>
    </xdr:to>
    <xdr:pic>
      <xdr:nvPicPr>
        <xdr:cNvPr id="6624" name="Picture 150" descr="EN 54-24">
          <a:extLst>
            <a:ext uri="{FF2B5EF4-FFF2-40B4-BE49-F238E27FC236}">
              <a16:creationId xmlns:a16="http://schemas.microsoft.com/office/drawing/2014/main" id="{00000000-0008-0000-0100-0000E0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6638925" y="8991600"/>
          <a:ext cx="133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133985</xdr:rowOff>
    </xdr:to>
    <xdr:pic>
      <xdr:nvPicPr>
        <xdr:cNvPr id="6625" name="Obrázek 18" descr="MX 3250 m.jpg">
          <a:extLst>
            <a:ext uri="{FF2B5EF4-FFF2-40B4-BE49-F238E27FC236}">
              <a16:creationId xmlns:a16="http://schemas.microsoft.com/office/drawing/2014/main" id="{00000000-0008-0000-0100-0000E1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952500" y="8991600"/>
          <a:ext cx="0" cy="123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26" name="Obrázek 19" descr="BM 3804 m.jpg">
          <a:extLst>
            <a:ext uri="{FF2B5EF4-FFF2-40B4-BE49-F238E27FC236}">
              <a16:creationId xmlns:a16="http://schemas.microsoft.com/office/drawing/2014/main" id="{00000000-0008-0000-0100-0000E2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7" name="Picture 165">
          <a:extLst>
            <a:ext uri="{FF2B5EF4-FFF2-40B4-BE49-F238E27FC236}">
              <a16:creationId xmlns:a16="http://schemas.microsoft.com/office/drawing/2014/main" id="{00000000-0008-0000-0100-0000E3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50</xdr:row>
      <xdr:rowOff>0</xdr:rowOff>
    </xdr:from>
    <xdr:to>
      <xdr:col>0</xdr:col>
      <xdr:colOff>291465</xdr:colOff>
      <xdr:row>50</xdr:row>
      <xdr:rowOff>0</xdr:rowOff>
    </xdr:to>
    <xdr:pic>
      <xdr:nvPicPr>
        <xdr:cNvPr id="6628" name="Obrázok 93" descr="MC 4064.jpg">
          <a:extLst>
            <a:ext uri="{FF2B5EF4-FFF2-40B4-BE49-F238E27FC236}">
              <a16:creationId xmlns:a16="http://schemas.microsoft.com/office/drawing/2014/main" id="{00000000-0008-0000-0100-0000E4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 l="2904" t="19032" r="2258" b="16129"/>
        <a:stretch>
          <a:fillRect/>
        </a:stretch>
      </xdr:blipFill>
      <xdr:spPr bwMode="auto">
        <a:xfrm>
          <a:off x="123825" y="8991600"/>
          <a:ext cx="1714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29" name="Obrázek 20" descr="AC BAT 18 str.jpg">
          <a:extLst>
            <a:ext uri="{FF2B5EF4-FFF2-40B4-BE49-F238E27FC236}">
              <a16:creationId xmlns:a16="http://schemas.microsoft.com/office/drawing/2014/main" id="{00000000-0008-0000-0100-0000E5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24765</xdr:rowOff>
    </xdr:to>
    <xdr:pic>
      <xdr:nvPicPr>
        <xdr:cNvPr id="6630" name="Picture 179" descr="bs_1030w">
          <a:extLst>
            <a:ext uri="{FF2B5EF4-FFF2-40B4-BE49-F238E27FC236}">
              <a16:creationId xmlns:a16="http://schemas.microsoft.com/office/drawing/2014/main" id="{00000000-0008-0000-0100-0000E6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899160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7" name="BlokTextu 46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8" name="BlokTextu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oneCellAnchor>
    <xdr:from>
      <xdr:col>0</xdr:col>
      <xdr:colOff>940678</xdr:colOff>
      <xdr:row>48</xdr:row>
      <xdr:rowOff>0</xdr:rowOff>
    </xdr:from>
    <xdr:ext cx="184731" cy="264560"/>
    <xdr:sp macro="" textlink="">
      <xdr:nvSpPr>
        <xdr:cNvPr id="49" name="BlokTextu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940678" y="797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/>
        </a:p>
      </xdr:txBody>
    </xdr:sp>
    <xdr:clientData/>
  </xdr:one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34" name="Obrázek 19" descr="BM 3804 m.jpg">
          <a:extLst>
            <a:ext uri="{FF2B5EF4-FFF2-40B4-BE49-F238E27FC236}">
              <a16:creationId xmlns:a16="http://schemas.microsoft.com/office/drawing/2014/main" id="{00000000-0008-0000-0100-0000EA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35" name="Obrázek 19" descr="BM 3804 m.jpg">
          <a:extLst>
            <a:ext uri="{FF2B5EF4-FFF2-40B4-BE49-F238E27FC236}">
              <a16:creationId xmlns:a16="http://schemas.microsoft.com/office/drawing/2014/main" id="{00000000-0008-0000-0100-0000EB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36" name="Obrázek 19" descr="BM 3804 m.jpg">
          <a:extLst>
            <a:ext uri="{FF2B5EF4-FFF2-40B4-BE49-F238E27FC236}">
              <a16:creationId xmlns:a16="http://schemas.microsoft.com/office/drawing/2014/main" id="{00000000-0008-0000-0100-0000EC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50</xdr:row>
      <xdr:rowOff>0</xdr:rowOff>
    </xdr:from>
    <xdr:to>
      <xdr:col>1</xdr:col>
      <xdr:colOff>0</xdr:colOff>
      <xdr:row>50</xdr:row>
      <xdr:rowOff>0</xdr:rowOff>
    </xdr:to>
    <xdr:pic>
      <xdr:nvPicPr>
        <xdr:cNvPr id="6637" name="Picture 134" descr="CD-110T">
          <a:extLst>
            <a:ext uri="{FF2B5EF4-FFF2-40B4-BE49-F238E27FC236}">
              <a16:creationId xmlns:a16="http://schemas.microsoft.com/office/drawing/2014/main" id="{00000000-0008-0000-0100-0000ED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95250" y="8991600"/>
          <a:ext cx="8572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1123950</xdr:colOff>
      <xdr:row>50</xdr:row>
      <xdr:rowOff>0</xdr:rowOff>
    </xdr:from>
    <xdr:to>
      <xdr:col>1</xdr:col>
      <xdr:colOff>6904</xdr:colOff>
      <xdr:row>50</xdr:row>
      <xdr:rowOff>0</xdr:rowOff>
    </xdr:to>
    <xdr:pic>
      <xdr:nvPicPr>
        <xdr:cNvPr id="6638" name="Picture 12" descr="EN 54-16 m">
          <a:extLst>
            <a:ext uri="{FF2B5EF4-FFF2-40B4-BE49-F238E27FC236}">
              <a16:creationId xmlns:a16="http://schemas.microsoft.com/office/drawing/2014/main" id="{00000000-0008-0000-0100-0000EE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952500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39" name="Obrázek 19" descr="BM 3804 m.jpg">
          <a:extLst>
            <a:ext uri="{FF2B5EF4-FFF2-40B4-BE49-F238E27FC236}">
              <a16:creationId xmlns:a16="http://schemas.microsoft.com/office/drawing/2014/main" id="{00000000-0008-0000-0100-0000EF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447675</xdr:colOff>
      <xdr:row>50</xdr:row>
      <xdr:rowOff>0</xdr:rowOff>
    </xdr:from>
    <xdr:to>
      <xdr:col>3</xdr:col>
      <xdr:colOff>3692</xdr:colOff>
      <xdr:row>50</xdr:row>
      <xdr:rowOff>0</xdr:rowOff>
    </xdr:to>
    <xdr:pic>
      <xdr:nvPicPr>
        <xdr:cNvPr id="6640" name="Obrázek 19" descr="BM 3804 m.jpg">
          <a:extLst>
            <a:ext uri="{FF2B5EF4-FFF2-40B4-BE49-F238E27FC236}">
              <a16:creationId xmlns:a16="http://schemas.microsoft.com/office/drawing/2014/main" id="{00000000-0008-0000-0100-0000F0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6772275" y="8991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96520</xdr:colOff>
      <xdr:row>41</xdr:row>
      <xdr:rowOff>19685</xdr:rowOff>
    </xdr:to>
    <xdr:pic>
      <xdr:nvPicPr>
        <xdr:cNvPr id="6641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1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74580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96520</xdr:colOff>
      <xdr:row>49</xdr:row>
      <xdr:rowOff>19685</xdr:rowOff>
    </xdr:to>
    <xdr:pic>
      <xdr:nvPicPr>
        <xdr:cNvPr id="6642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2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82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96520</xdr:colOff>
      <xdr:row>50</xdr:row>
      <xdr:rowOff>19685</xdr:rowOff>
    </xdr:to>
    <xdr:pic>
      <xdr:nvPicPr>
        <xdr:cNvPr id="6643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3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99160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96520</xdr:colOff>
      <xdr:row>49</xdr:row>
      <xdr:rowOff>19685</xdr:rowOff>
    </xdr:to>
    <xdr:pic>
      <xdr:nvPicPr>
        <xdr:cNvPr id="6644" name="Picture 1" descr="http://www.krugelexim.sk/img/blank.gif">
          <a:extLst>
            <a:ext uri="{FF2B5EF4-FFF2-40B4-BE49-F238E27FC236}">
              <a16:creationId xmlns:a16="http://schemas.microsoft.com/office/drawing/2014/main" id="{00000000-0008-0000-0100-0000F4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0" y="882967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0</xdr:colOff>
      <xdr:row>50</xdr:row>
      <xdr:rowOff>24765</xdr:rowOff>
    </xdr:to>
    <xdr:pic>
      <xdr:nvPicPr>
        <xdr:cNvPr id="6645" name="Picture 179" descr="bs_1030w">
          <a:extLst>
            <a:ext uri="{FF2B5EF4-FFF2-40B4-BE49-F238E27FC236}">
              <a16:creationId xmlns:a16="http://schemas.microsoft.com/office/drawing/2014/main" id="{00000000-0008-0000-0100-0000F5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952500" y="8991600"/>
          <a:ext cx="0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showGridLines="0" topLeftCell="A19" workbookViewId="0">
      <selection sqref="A1:I1"/>
    </sheetView>
  </sheetViews>
  <sheetFormatPr defaultRowHeight="12.45"/>
  <cols>
    <col min="7" max="7" width="10.875" customWidth="1"/>
    <col min="8" max="8" width="10.125" bestFit="1" customWidth="1"/>
  </cols>
  <sheetData>
    <row r="1" spans="1:9" ht="17.7">
      <c r="A1" s="207" t="s">
        <v>53</v>
      </c>
      <c r="B1" s="208"/>
      <c r="C1" s="208"/>
      <c r="D1" s="208"/>
      <c r="E1" s="208"/>
      <c r="F1" s="208"/>
      <c r="G1" s="208"/>
      <c r="H1" s="208"/>
      <c r="I1" s="209"/>
    </row>
    <row r="2" spans="1:9" ht="15.75" customHeight="1">
      <c r="A2" s="81" t="s">
        <v>54</v>
      </c>
      <c r="B2" s="82"/>
      <c r="C2" s="205" t="s">
        <v>55</v>
      </c>
      <c r="D2" s="205"/>
      <c r="E2" s="205"/>
      <c r="F2" s="205"/>
      <c r="G2" s="205"/>
      <c r="H2" s="205"/>
      <c r="I2" s="206"/>
    </row>
    <row r="3" spans="1:9" ht="13.1">
      <c r="A3" s="83" t="s">
        <v>56</v>
      </c>
      <c r="B3" s="82"/>
      <c r="C3" s="84" t="s">
        <v>57</v>
      </c>
      <c r="D3" s="210" t="s">
        <v>58</v>
      </c>
      <c r="E3" s="211"/>
      <c r="F3" s="211"/>
      <c r="G3" s="211"/>
      <c r="H3" s="211"/>
      <c r="I3" s="212"/>
    </row>
    <row r="4" spans="1:9" ht="13.1">
      <c r="A4" s="85" t="s">
        <v>59</v>
      </c>
      <c r="B4" s="86"/>
      <c r="C4" s="87" t="s">
        <v>90</v>
      </c>
      <c r="D4" s="213" t="s">
        <v>19</v>
      </c>
      <c r="E4" s="214"/>
      <c r="F4" s="214"/>
      <c r="G4" s="214"/>
      <c r="H4" s="214"/>
      <c r="I4" s="215"/>
    </row>
    <row r="5" spans="1:9" ht="13.1">
      <c r="A5" s="88" t="s">
        <v>60</v>
      </c>
      <c r="B5" s="89"/>
      <c r="C5" s="90"/>
      <c r="D5" s="91"/>
      <c r="E5" s="91"/>
      <c r="F5" s="91"/>
      <c r="G5" s="92" t="s">
        <v>61</v>
      </c>
      <c r="H5" s="90"/>
      <c r="I5" s="93"/>
    </row>
    <row r="6" spans="1:9" ht="13.1">
      <c r="A6" s="94"/>
      <c r="B6" s="91"/>
      <c r="C6" s="90"/>
      <c r="D6" s="91"/>
      <c r="E6" s="91"/>
      <c r="F6" s="91"/>
      <c r="G6" s="92" t="s">
        <v>62</v>
      </c>
      <c r="H6" s="90"/>
      <c r="I6" s="93"/>
    </row>
    <row r="7" spans="1:9" ht="13.1">
      <c r="A7" s="95"/>
      <c r="B7" s="96"/>
      <c r="C7" s="97"/>
      <c r="D7" s="98"/>
      <c r="E7" s="98"/>
      <c r="F7" s="98"/>
      <c r="G7" s="99"/>
      <c r="H7" s="98"/>
      <c r="I7" s="100"/>
    </row>
    <row r="8" spans="1:9" ht="13.1">
      <c r="A8" s="88" t="s">
        <v>63</v>
      </c>
      <c r="B8" s="89"/>
      <c r="C8" s="101"/>
      <c r="D8" s="89"/>
      <c r="E8" s="89"/>
      <c r="F8" s="102"/>
      <c r="G8" s="92" t="s">
        <v>61</v>
      </c>
      <c r="H8" s="90"/>
      <c r="I8" s="93"/>
    </row>
    <row r="9" spans="1:9" ht="13.1">
      <c r="A9" s="103"/>
      <c r="B9" s="89"/>
      <c r="C9" s="101"/>
      <c r="D9" s="89"/>
      <c r="E9" s="89"/>
      <c r="F9" s="102"/>
      <c r="G9" s="92" t="s">
        <v>62</v>
      </c>
      <c r="H9" s="90"/>
      <c r="I9" s="93"/>
    </row>
    <row r="10" spans="1:9" ht="13.1">
      <c r="A10" s="104"/>
      <c r="B10" s="96"/>
      <c r="C10" s="105"/>
      <c r="D10" s="106"/>
      <c r="E10" s="106"/>
      <c r="F10" s="107"/>
      <c r="G10" s="107"/>
      <c r="H10" s="108"/>
      <c r="I10" s="100"/>
    </row>
    <row r="11" spans="1:9" ht="13.1">
      <c r="A11" s="88" t="s">
        <v>64</v>
      </c>
      <c r="B11" s="89"/>
      <c r="C11" s="216"/>
      <c r="D11" s="216"/>
      <c r="E11" s="216"/>
      <c r="F11" s="216"/>
      <c r="G11" s="92" t="s">
        <v>61</v>
      </c>
      <c r="H11" s="90"/>
      <c r="I11" s="93"/>
    </row>
    <row r="12" spans="1:9" ht="13.1">
      <c r="A12" s="94"/>
      <c r="B12" s="91"/>
      <c r="C12" s="204"/>
      <c r="D12" s="204"/>
      <c r="E12" s="204"/>
      <c r="F12" s="204"/>
      <c r="G12" s="92" t="s">
        <v>62</v>
      </c>
      <c r="H12" s="90"/>
      <c r="I12" s="93"/>
    </row>
    <row r="13" spans="1:9" ht="13.1">
      <c r="A13" s="95"/>
      <c r="B13" s="96"/>
      <c r="C13" s="97"/>
      <c r="D13" s="217"/>
      <c r="E13" s="218"/>
      <c r="F13" s="218"/>
      <c r="G13" s="109"/>
      <c r="H13" s="98"/>
      <c r="I13" s="100"/>
    </row>
    <row r="14" spans="1:9" ht="13.1">
      <c r="A14" s="110" t="s">
        <v>65</v>
      </c>
      <c r="B14" s="111"/>
      <c r="C14" s="112"/>
      <c r="D14" s="113"/>
      <c r="E14" s="113"/>
      <c r="F14" s="113"/>
      <c r="G14" s="114"/>
      <c r="H14" s="113"/>
      <c r="I14" s="115"/>
    </row>
    <row r="15" spans="1:9">
      <c r="A15" s="104" t="s">
        <v>66</v>
      </c>
      <c r="B15" s="116"/>
      <c r="C15" s="107"/>
      <c r="D15" s="219"/>
      <c r="E15" s="219"/>
      <c r="F15" s="220"/>
      <c r="G15" s="220"/>
      <c r="H15" s="220" t="s">
        <v>67</v>
      </c>
      <c r="I15" s="221"/>
    </row>
    <row r="16" spans="1:9" ht="14.4">
      <c r="A16" s="117" t="s">
        <v>68</v>
      </c>
      <c r="B16" s="118"/>
      <c r="C16" s="119"/>
      <c r="D16" s="222"/>
      <c r="E16" s="223"/>
      <c r="F16" s="222"/>
      <c r="G16" s="223"/>
      <c r="H16" s="222">
        <v>0</v>
      </c>
      <c r="I16" s="224"/>
    </row>
    <row r="17" spans="1:9" ht="14.4">
      <c r="A17" s="117" t="s">
        <v>69</v>
      </c>
      <c r="B17" s="118"/>
      <c r="C17" s="119"/>
      <c r="D17" s="222"/>
      <c r="E17" s="223"/>
      <c r="F17" s="222"/>
      <c r="G17" s="223"/>
      <c r="H17" s="222">
        <f>H39+H41</f>
        <v>0</v>
      </c>
      <c r="I17" s="224"/>
    </row>
    <row r="18" spans="1:9" ht="14.4">
      <c r="A18" s="117" t="s">
        <v>70</v>
      </c>
      <c r="B18" s="118"/>
      <c r="C18" s="119"/>
      <c r="D18" s="222"/>
      <c r="E18" s="223"/>
      <c r="F18" s="222"/>
      <c r="G18" s="223"/>
      <c r="H18" s="222">
        <f>H40+H42</f>
        <v>0</v>
      </c>
      <c r="I18" s="224"/>
    </row>
    <row r="19" spans="1:9" ht="14.4">
      <c r="A19" s="117" t="s">
        <v>71</v>
      </c>
      <c r="B19" s="118"/>
      <c r="C19" s="119"/>
      <c r="D19" s="222"/>
      <c r="E19" s="223"/>
      <c r="F19" s="222"/>
      <c r="G19" s="223"/>
      <c r="H19" s="222">
        <v>0</v>
      </c>
      <c r="I19" s="224"/>
    </row>
    <row r="20" spans="1:9" ht="14.4">
      <c r="A20" s="117" t="s">
        <v>72</v>
      </c>
      <c r="B20" s="118"/>
      <c r="C20" s="119"/>
      <c r="D20" s="222"/>
      <c r="E20" s="223"/>
      <c r="F20" s="222"/>
      <c r="G20" s="223"/>
      <c r="H20" s="222">
        <v>0</v>
      </c>
      <c r="I20" s="224"/>
    </row>
    <row r="21" spans="1:9" ht="14.4">
      <c r="A21" s="120" t="s">
        <v>67</v>
      </c>
      <c r="B21" s="121"/>
      <c r="C21" s="122"/>
      <c r="D21" s="227"/>
      <c r="E21" s="228"/>
      <c r="F21" s="227"/>
      <c r="G21" s="228"/>
      <c r="H21" s="227">
        <f>SUM(H16:I20)</f>
        <v>0</v>
      </c>
      <c r="I21" s="229"/>
    </row>
    <row r="22" spans="1:9" ht="13.1">
      <c r="A22" s="123" t="s">
        <v>73</v>
      </c>
      <c r="B22" s="118"/>
      <c r="C22" s="119"/>
      <c r="D22" s="124"/>
      <c r="E22" s="125"/>
      <c r="F22" s="126"/>
      <c r="G22" s="126"/>
      <c r="H22" s="126"/>
      <c r="I22" s="127"/>
    </row>
    <row r="23" spans="1:9" ht="14.4">
      <c r="A23" s="117" t="s">
        <v>74</v>
      </c>
      <c r="B23" s="118"/>
      <c r="C23" s="119"/>
      <c r="D23" s="128"/>
      <c r="E23" s="125" t="s">
        <v>75</v>
      </c>
      <c r="F23" s="230"/>
      <c r="G23" s="231"/>
      <c r="H23" s="231"/>
      <c r="I23" s="127" t="s">
        <v>76</v>
      </c>
    </row>
    <row r="24" spans="1:9" ht="14.4">
      <c r="A24" s="117" t="s">
        <v>77</v>
      </c>
      <c r="B24" s="118"/>
      <c r="C24" s="119"/>
      <c r="D24" s="128"/>
      <c r="E24" s="125" t="s">
        <v>75</v>
      </c>
      <c r="F24" s="225"/>
      <c r="G24" s="226"/>
      <c r="H24" s="226"/>
      <c r="I24" s="127" t="s">
        <v>76</v>
      </c>
    </row>
    <row r="25" spans="1:9" ht="14.4">
      <c r="A25" s="117" t="s">
        <v>78</v>
      </c>
      <c r="B25" s="118"/>
      <c r="C25" s="119"/>
      <c r="D25" s="128">
        <v>20</v>
      </c>
      <c r="E25" s="125" t="s">
        <v>75</v>
      </c>
      <c r="F25" s="225">
        <f>H21</f>
        <v>0</v>
      </c>
      <c r="G25" s="226"/>
      <c r="H25" s="226"/>
      <c r="I25" s="127" t="s">
        <v>76</v>
      </c>
    </row>
    <row r="26" spans="1:9" ht="14.4">
      <c r="A26" s="129" t="s">
        <v>79</v>
      </c>
      <c r="B26" s="130"/>
      <c r="C26" s="131"/>
      <c r="D26" s="132">
        <v>20</v>
      </c>
      <c r="E26" s="133" t="s">
        <v>75</v>
      </c>
      <c r="F26" s="225">
        <f>F29-F28</f>
        <v>0</v>
      </c>
      <c r="G26" s="226"/>
      <c r="H26" s="226"/>
      <c r="I26" s="134" t="s">
        <v>76</v>
      </c>
    </row>
    <row r="27" spans="1:9" ht="15.05" thickBot="1">
      <c r="A27" s="135"/>
      <c r="B27" s="136"/>
      <c r="C27" s="137"/>
      <c r="D27" s="136"/>
      <c r="E27" s="138"/>
      <c r="F27" s="232"/>
      <c r="G27" s="232"/>
      <c r="H27" s="232"/>
      <c r="I27" s="139"/>
    </row>
    <row r="28" spans="1:9" ht="17.7" thickBot="1">
      <c r="A28" s="140" t="s">
        <v>80</v>
      </c>
      <c r="B28" s="141"/>
      <c r="C28" s="141"/>
      <c r="D28" s="142"/>
      <c r="E28" s="143"/>
      <c r="F28" s="233">
        <f>H21</f>
        <v>0</v>
      </c>
      <c r="G28" s="234"/>
      <c r="H28" s="234"/>
      <c r="I28" s="144" t="s">
        <v>76</v>
      </c>
    </row>
    <row r="29" spans="1:9" ht="17.7" thickBot="1">
      <c r="A29" s="140" t="s">
        <v>81</v>
      </c>
      <c r="B29" s="145"/>
      <c r="C29" s="145"/>
      <c r="D29" s="145"/>
      <c r="E29" s="145"/>
      <c r="F29" s="233">
        <f>F28*1.2</f>
        <v>0</v>
      </c>
      <c r="G29" s="233"/>
      <c r="H29" s="233"/>
      <c r="I29" s="146" t="s">
        <v>76</v>
      </c>
    </row>
    <row r="30" spans="1:9">
      <c r="A30" s="103"/>
      <c r="B30" s="89"/>
      <c r="C30" s="89"/>
      <c r="D30" s="89"/>
      <c r="E30" s="89"/>
      <c r="F30" s="102"/>
      <c r="G30" s="89"/>
      <c r="H30" s="102"/>
      <c r="I30" s="147"/>
    </row>
    <row r="31" spans="1:9">
      <c r="A31" s="103"/>
      <c r="B31" s="89"/>
      <c r="C31" s="89"/>
      <c r="D31" s="89"/>
      <c r="E31" s="89"/>
      <c r="F31" s="102"/>
      <c r="G31" s="89"/>
      <c r="H31" s="102"/>
      <c r="I31" s="147"/>
    </row>
    <row r="32" spans="1:9" ht="13.1">
      <c r="A32" s="148"/>
      <c r="B32" s="149" t="s">
        <v>82</v>
      </c>
      <c r="C32" s="150"/>
      <c r="D32" s="150"/>
      <c r="E32" s="174" t="s">
        <v>91</v>
      </c>
      <c r="F32" s="150"/>
      <c r="G32" s="151">
        <v>43343</v>
      </c>
      <c r="H32" s="150"/>
      <c r="I32" s="147"/>
    </row>
    <row r="33" spans="1:9">
      <c r="A33" s="103"/>
      <c r="B33" s="89"/>
      <c r="C33" s="89"/>
      <c r="D33" s="89"/>
      <c r="E33" s="89"/>
      <c r="F33" s="102"/>
      <c r="G33" s="89"/>
      <c r="H33" s="102"/>
      <c r="I33" s="147"/>
    </row>
    <row r="34" spans="1:9" ht="13.1">
      <c r="A34" s="152"/>
      <c r="B34" s="153"/>
      <c r="C34" s="235"/>
      <c r="D34" s="236"/>
      <c r="E34" s="153"/>
      <c r="F34" s="235"/>
      <c r="G34" s="236"/>
      <c r="H34" s="236"/>
      <c r="I34" s="154"/>
    </row>
    <row r="35" spans="1:9">
      <c r="A35" s="103"/>
      <c r="B35" s="89"/>
      <c r="C35" s="237" t="s">
        <v>83</v>
      </c>
      <c r="D35" s="237"/>
      <c r="E35" s="89"/>
      <c r="F35" s="102"/>
      <c r="G35" s="155" t="s">
        <v>84</v>
      </c>
      <c r="H35" s="102"/>
      <c r="I35" s="147"/>
    </row>
    <row r="36" spans="1:9" ht="13.1" thickBot="1">
      <c r="A36" s="156"/>
      <c r="B36" s="157"/>
      <c r="C36" s="157"/>
      <c r="D36" s="157"/>
      <c r="E36" s="157"/>
      <c r="F36" s="158"/>
      <c r="G36" s="157"/>
      <c r="H36" s="158"/>
      <c r="I36" s="159"/>
    </row>
    <row r="37" spans="1:9" ht="15.05">
      <c r="A37" s="160" t="s">
        <v>85</v>
      </c>
    </row>
    <row r="38" spans="1:9" ht="12.8" customHeight="1">
      <c r="A38" s="161" t="s">
        <v>86</v>
      </c>
      <c r="B38" s="161" t="s">
        <v>7</v>
      </c>
      <c r="C38" s="162"/>
      <c r="D38" s="162"/>
      <c r="E38" s="238" t="s">
        <v>87</v>
      </c>
      <c r="F38" s="239"/>
      <c r="G38" s="240"/>
      <c r="H38" s="163" t="s">
        <v>67</v>
      </c>
      <c r="I38" s="163" t="s">
        <v>75</v>
      </c>
    </row>
    <row r="39" spans="1:9">
      <c r="A39" s="164" t="s">
        <v>88</v>
      </c>
      <c r="B39" s="241" t="str">
        <f>Výkaz!B1</f>
        <v>ROZVODNÉ VEDENIE</v>
      </c>
      <c r="C39" s="242"/>
      <c r="D39" s="242"/>
      <c r="E39" s="243" t="s">
        <v>12</v>
      </c>
      <c r="F39" s="244"/>
      <c r="G39" s="245"/>
      <c r="H39" s="165">
        <f>Výkaz!F25</f>
        <v>0</v>
      </c>
      <c r="I39" s="166" t="str">
        <f>IF(H43=0,"",H39/H43*100)</f>
        <v/>
      </c>
    </row>
    <row r="40" spans="1:9">
      <c r="A40" s="164" t="s">
        <v>88</v>
      </c>
      <c r="B40" s="241" t="str">
        <f>Výkaz!B1</f>
        <v>ROZVODNÉ VEDENIE</v>
      </c>
      <c r="C40" s="242"/>
      <c r="D40" s="242"/>
      <c r="E40" s="243" t="s">
        <v>13</v>
      </c>
      <c r="F40" s="244"/>
      <c r="G40" s="245"/>
      <c r="H40" s="165">
        <f>Výkaz!G25</f>
        <v>0</v>
      </c>
      <c r="I40" s="166" t="str">
        <f>IF(H43=0,"",H40/H43*100)</f>
        <v/>
      </c>
    </row>
    <row r="41" spans="1:9" ht="27" customHeight="1">
      <c r="A41" s="164" t="s">
        <v>89</v>
      </c>
      <c r="B41" s="241" t="str">
        <f>Výkaz!B28</f>
        <v>ELEKTRICKÁ POŽIARNA SIGNALIZÁCIA</v>
      </c>
      <c r="C41" s="242"/>
      <c r="D41" s="242"/>
      <c r="E41" s="243" t="s">
        <v>12</v>
      </c>
      <c r="F41" s="244"/>
      <c r="G41" s="245"/>
      <c r="H41" s="165">
        <f>Výkaz!F49</f>
        <v>0</v>
      </c>
      <c r="I41" s="166" t="str">
        <f>IF(H43=0,"",H41/H43*100)</f>
        <v/>
      </c>
    </row>
    <row r="42" spans="1:9" ht="25.55" customHeight="1">
      <c r="A42" s="164" t="s">
        <v>89</v>
      </c>
      <c r="B42" s="241" t="str">
        <f>Výkaz!B28</f>
        <v>ELEKTRICKÁ POŽIARNA SIGNALIZÁCIA</v>
      </c>
      <c r="C42" s="242"/>
      <c r="D42" s="242"/>
      <c r="E42" s="243" t="s">
        <v>13</v>
      </c>
      <c r="F42" s="244"/>
      <c r="G42" s="245"/>
      <c r="H42" s="165">
        <f>Výkaz!G49</f>
        <v>0</v>
      </c>
      <c r="I42" s="166" t="str">
        <f>IF(H43=0,"",H42/H43*100)</f>
        <v/>
      </c>
    </row>
    <row r="43" spans="1:9">
      <c r="A43" s="167" t="s">
        <v>80</v>
      </c>
      <c r="B43" s="167"/>
      <c r="C43" s="168"/>
      <c r="D43" s="168"/>
      <c r="E43" s="246"/>
      <c r="F43" s="247"/>
      <c r="G43" s="248"/>
      <c r="H43" s="169">
        <f>SUM(H39:H42)</f>
        <v>0</v>
      </c>
      <c r="I43" s="169">
        <f>SUM(I39:I42)</f>
        <v>0</v>
      </c>
    </row>
    <row r="44" spans="1:9">
      <c r="E44" s="170"/>
      <c r="F44" s="171"/>
      <c r="G44" s="170"/>
      <c r="H44" s="171"/>
      <c r="I44" s="172"/>
    </row>
    <row r="45" spans="1:9">
      <c r="A45" s="173"/>
      <c r="H45" s="170"/>
    </row>
  </sheetData>
  <mergeCells count="48">
    <mergeCell ref="E43:G43"/>
    <mergeCell ref="B41:D41"/>
    <mergeCell ref="E41:G41"/>
    <mergeCell ref="B42:D42"/>
    <mergeCell ref="E42:G42"/>
    <mergeCell ref="C35:D35"/>
    <mergeCell ref="E38:G38"/>
    <mergeCell ref="B39:D39"/>
    <mergeCell ref="E39:G39"/>
    <mergeCell ref="B40:D40"/>
    <mergeCell ref="E40:G40"/>
    <mergeCell ref="F26:H26"/>
    <mergeCell ref="F27:H27"/>
    <mergeCell ref="F28:H28"/>
    <mergeCell ref="F29:H29"/>
    <mergeCell ref="C34:D34"/>
    <mergeCell ref="F34:H34"/>
    <mergeCell ref="F25:H25"/>
    <mergeCell ref="D19:E19"/>
    <mergeCell ref="F19:G19"/>
    <mergeCell ref="H19:I19"/>
    <mergeCell ref="D20:E20"/>
    <mergeCell ref="F20:G20"/>
    <mergeCell ref="H20:I20"/>
    <mergeCell ref="D21:E21"/>
    <mergeCell ref="F21:G21"/>
    <mergeCell ref="H21:I21"/>
    <mergeCell ref="F23:H23"/>
    <mergeCell ref="F24:H24"/>
    <mergeCell ref="D17:E17"/>
    <mergeCell ref="F17:G17"/>
    <mergeCell ref="H17:I17"/>
    <mergeCell ref="D18:E18"/>
    <mergeCell ref="F18:G18"/>
    <mergeCell ref="H18:I18"/>
    <mergeCell ref="D13:F13"/>
    <mergeCell ref="D15:E15"/>
    <mergeCell ref="F15:G15"/>
    <mergeCell ref="H15:I15"/>
    <mergeCell ref="D16:E16"/>
    <mergeCell ref="F16:G16"/>
    <mergeCell ref="H16:I16"/>
    <mergeCell ref="C12:F12"/>
    <mergeCell ref="C2:I2"/>
    <mergeCell ref="A1:I1"/>
    <mergeCell ref="D3:I3"/>
    <mergeCell ref="D4:I4"/>
    <mergeCell ref="C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49"/>
  <sheetViews>
    <sheetView showGridLines="0" tabSelected="1" topLeftCell="A6" zoomScale="87" zoomScaleNormal="87" workbookViewId="0">
      <selection activeCell="J24" sqref="J24"/>
    </sheetView>
  </sheetViews>
  <sheetFormatPr defaultColWidth="9.125" defaultRowHeight="13.45" customHeight="1"/>
  <cols>
    <col min="1" max="1" width="14.25" style="9" customWidth="1"/>
    <col min="2" max="2" width="82.875" style="15" customWidth="1"/>
    <col min="3" max="3" width="4.5" style="15" customWidth="1"/>
    <col min="4" max="4" width="9.75" style="8" customWidth="1"/>
    <col min="5" max="5" width="10.125" style="31" bestFit="1" customWidth="1"/>
    <col min="6" max="6" width="10" style="15" customWidth="1"/>
    <col min="7" max="7" width="11.75" style="15" bestFit="1" customWidth="1"/>
    <col min="8" max="8" width="29.125" style="15" customWidth="1"/>
    <col min="9" max="16384" width="9.125" style="15"/>
  </cols>
  <sheetData>
    <row r="1" spans="1:42" ht="13.1">
      <c r="B1" s="13" t="s">
        <v>0</v>
      </c>
      <c r="C1" s="14"/>
      <c r="D1" s="7"/>
    </row>
    <row r="2" spans="1:42" s="30" customFormat="1" ht="12.45">
      <c r="A2" s="3" t="s">
        <v>6</v>
      </c>
      <c r="B2" s="27" t="s">
        <v>7</v>
      </c>
      <c r="C2" s="27" t="s">
        <v>2</v>
      </c>
      <c r="D2" s="1" t="s">
        <v>8</v>
      </c>
      <c r="E2" s="28" t="s">
        <v>11</v>
      </c>
      <c r="F2" s="29" t="s">
        <v>12</v>
      </c>
      <c r="G2" s="29" t="s">
        <v>13</v>
      </c>
      <c r="H2" s="29" t="s">
        <v>93</v>
      </c>
    </row>
    <row r="3" spans="1:42" ht="13.1">
      <c r="A3" s="16" t="s">
        <v>1</v>
      </c>
      <c r="B3" s="17"/>
      <c r="C3" s="18"/>
      <c r="D3" s="6"/>
      <c r="E3" s="175"/>
      <c r="F3" s="6"/>
      <c r="G3" s="6"/>
      <c r="H3" s="185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2" ht="12.45">
      <c r="A4" s="44">
        <v>1</v>
      </c>
      <c r="B4" s="62" t="s">
        <v>27</v>
      </c>
      <c r="C4" s="59" t="s">
        <v>4</v>
      </c>
      <c r="D4" s="61">
        <v>18</v>
      </c>
      <c r="E4" s="198">
        <v>0</v>
      </c>
      <c r="F4" s="60"/>
      <c r="G4" s="60">
        <f>MMULT(D4,E4)</f>
        <v>0</v>
      </c>
      <c r="H4" s="186"/>
    </row>
    <row r="5" spans="1:42" s="40" customFormat="1" ht="12.45">
      <c r="A5" s="44">
        <v>2</v>
      </c>
      <c r="B5" s="79" t="s">
        <v>44</v>
      </c>
      <c r="C5" s="37" t="s">
        <v>4</v>
      </c>
      <c r="D5" s="1">
        <v>236</v>
      </c>
      <c r="E5" s="199">
        <v>0</v>
      </c>
      <c r="F5" s="37"/>
      <c r="G5" s="28">
        <f t="shared" ref="G5:G14" si="0">MMULT(D5,E5)</f>
        <v>0</v>
      </c>
      <c r="H5" s="187"/>
    </row>
    <row r="6" spans="1:42" ht="13.1">
      <c r="A6" s="44">
        <v>3</v>
      </c>
      <c r="B6" s="22" t="s">
        <v>16</v>
      </c>
      <c r="C6" s="12" t="s">
        <v>3</v>
      </c>
      <c r="D6" s="1">
        <v>20</v>
      </c>
      <c r="E6" s="200">
        <v>0</v>
      </c>
      <c r="F6" s="6"/>
      <c r="G6" s="28">
        <f t="shared" si="0"/>
        <v>0</v>
      </c>
      <c r="H6" s="187"/>
    </row>
    <row r="7" spans="1:42" s="47" customFormat="1" ht="13.45" customHeight="1">
      <c r="A7" s="44">
        <v>4</v>
      </c>
      <c r="B7" s="49" t="s">
        <v>28</v>
      </c>
      <c r="C7" s="49" t="s">
        <v>4</v>
      </c>
      <c r="D7" s="48">
        <v>5455</v>
      </c>
      <c r="E7" s="201">
        <v>0</v>
      </c>
      <c r="F7" s="63"/>
      <c r="G7" s="45">
        <f t="shared" si="0"/>
        <v>0</v>
      </c>
      <c r="H7" s="188"/>
    </row>
    <row r="8" spans="1:42" s="47" customFormat="1" ht="13.45" customHeight="1">
      <c r="A8" s="44">
        <v>5</v>
      </c>
      <c r="B8" s="49" t="s">
        <v>29</v>
      </c>
      <c r="C8" s="49" t="s">
        <v>4</v>
      </c>
      <c r="D8" s="48">
        <v>1500</v>
      </c>
      <c r="E8" s="201">
        <v>0</v>
      </c>
      <c r="F8" s="63"/>
      <c r="G8" s="45">
        <f t="shared" si="0"/>
        <v>0</v>
      </c>
      <c r="H8" s="188"/>
    </row>
    <row r="9" spans="1:42" s="47" customFormat="1" ht="13.45" customHeight="1">
      <c r="A9" s="44">
        <v>6</v>
      </c>
      <c r="B9" s="49" t="s">
        <v>30</v>
      </c>
      <c r="C9" s="49" t="s">
        <v>4</v>
      </c>
      <c r="D9" s="48">
        <v>6955</v>
      </c>
      <c r="E9" s="201">
        <v>0</v>
      </c>
      <c r="F9" s="63"/>
      <c r="G9" s="45">
        <f t="shared" si="0"/>
        <v>0</v>
      </c>
      <c r="H9" s="188"/>
    </row>
    <row r="10" spans="1:42" ht="13.1">
      <c r="A10" s="44">
        <v>7</v>
      </c>
      <c r="B10" s="80" t="s">
        <v>45</v>
      </c>
      <c r="C10" s="12" t="s">
        <v>3</v>
      </c>
      <c r="D10" s="1">
        <v>55</v>
      </c>
      <c r="E10" s="202">
        <v>0</v>
      </c>
      <c r="F10" s="6"/>
      <c r="G10" s="45">
        <f t="shared" si="0"/>
        <v>0</v>
      </c>
      <c r="H10" s="188"/>
    </row>
    <row r="11" spans="1:42" s="47" customFormat="1" ht="13.45" customHeight="1">
      <c r="A11" s="44">
        <v>8</v>
      </c>
      <c r="B11" s="80" t="s">
        <v>46</v>
      </c>
      <c r="C11" s="22" t="s">
        <v>3</v>
      </c>
      <c r="D11" s="23">
        <v>1935</v>
      </c>
      <c r="E11" s="203">
        <v>0</v>
      </c>
      <c r="F11" s="41"/>
      <c r="G11" s="45">
        <f t="shared" si="0"/>
        <v>0</v>
      </c>
      <c r="H11" s="188"/>
    </row>
    <row r="12" spans="1:42" s="51" customFormat="1" ht="12.45">
      <c r="A12" s="44">
        <v>9</v>
      </c>
      <c r="B12" s="49" t="s">
        <v>17</v>
      </c>
      <c r="C12" s="49" t="s">
        <v>4</v>
      </c>
      <c r="D12" s="23">
        <v>5</v>
      </c>
      <c r="E12" s="201">
        <v>0</v>
      </c>
      <c r="F12" s="49"/>
      <c r="G12" s="45">
        <f t="shared" si="0"/>
        <v>0</v>
      </c>
      <c r="H12" s="188"/>
    </row>
    <row r="13" spans="1:42" s="51" customFormat="1" ht="12.45">
      <c r="A13" s="44">
        <v>10</v>
      </c>
      <c r="B13" s="49" t="s">
        <v>24</v>
      </c>
      <c r="C13" s="49" t="s">
        <v>4</v>
      </c>
      <c r="D13" s="23">
        <v>113</v>
      </c>
      <c r="E13" s="201">
        <v>0</v>
      </c>
      <c r="F13" s="49"/>
      <c r="G13" s="45">
        <f t="shared" si="0"/>
        <v>0</v>
      </c>
      <c r="H13" s="188"/>
    </row>
    <row r="14" spans="1:42" ht="13.1">
      <c r="A14" s="44">
        <v>11</v>
      </c>
      <c r="B14" s="12" t="s">
        <v>10</v>
      </c>
      <c r="C14" s="12" t="s">
        <v>4</v>
      </c>
      <c r="D14" s="1">
        <v>117</v>
      </c>
      <c r="E14" s="200">
        <v>0</v>
      </c>
      <c r="F14" s="6"/>
      <c r="G14" s="45">
        <f t="shared" si="0"/>
        <v>0</v>
      </c>
      <c r="H14" s="188"/>
    </row>
    <row r="15" spans="1:42" ht="13.1">
      <c r="A15" s="3"/>
      <c r="B15" s="12"/>
      <c r="C15" s="12"/>
      <c r="D15" s="1"/>
      <c r="E15" s="249"/>
      <c r="F15" s="6"/>
      <c r="G15" s="28"/>
      <c r="H15" s="187"/>
    </row>
    <row r="16" spans="1:42" ht="13.1">
      <c r="A16" s="16" t="s">
        <v>5</v>
      </c>
      <c r="B16" s="20"/>
      <c r="C16" s="12"/>
      <c r="D16" s="1"/>
      <c r="E16" s="250"/>
      <c r="F16" s="6"/>
      <c r="G16" s="6"/>
      <c r="H16" s="185"/>
    </row>
    <row r="17" spans="1:8" ht="13.1">
      <c r="A17" s="10">
        <v>1</v>
      </c>
      <c r="B17" s="22" t="s">
        <v>31</v>
      </c>
      <c r="C17" s="12" t="s">
        <v>4</v>
      </c>
      <c r="D17" s="5">
        <v>18</v>
      </c>
      <c r="E17" s="177">
        <v>0</v>
      </c>
      <c r="F17" s="28">
        <f t="shared" ref="F17:F24" si="1">MMULT(D17,E17)</f>
        <v>0</v>
      </c>
      <c r="G17" s="6"/>
      <c r="H17" s="185"/>
    </row>
    <row r="18" spans="1:8" ht="12.45">
      <c r="A18" s="10">
        <v>2</v>
      </c>
      <c r="B18" s="22" t="s">
        <v>42</v>
      </c>
      <c r="C18" s="12" t="s">
        <v>3</v>
      </c>
      <c r="D18" s="1">
        <v>55</v>
      </c>
      <c r="E18" s="177">
        <v>0</v>
      </c>
      <c r="F18" s="28">
        <f t="shared" si="1"/>
        <v>0</v>
      </c>
      <c r="G18" s="29"/>
      <c r="H18" s="189"/>
    </row>
    <row r="19" spans="1:8" s="47" customFormat="1" ht="13.45" customHeight="1">
      <c r="A19" s="10">
        <v>3</v>
      </c>
      <c r="B19" s="22" t="s">
        <v>47</v>
      </c>
      <c r="C19" s="22" t="s">
        <v>3</v>
      </c>
      <c r="D19" s="23">
        <v>1935</v>
      </c>
      <c r="E19" s="178">
        <v>0</v>
      </c>
      <c r="F19" s="28">
        <f t="shared" si="1"/>
        <v>0</v>
      </c>
      <c r="G19" s="45"/>
      <c r="H19" s="188"/>
    </row>
    <row r="20" spans="1:8" ht="12.45">
      <c r="A20" s="10">
        <v>4</v>
      </c>
      <c r="B20" s="22" t="s">
        <v>32</v>
      </c>
      <c r="C20" s="22" t="s">
        <v>4</v>
      </c>
      <c r="D20" s="23">
        <v>5455</v>
      </c>
      <c r="E20" s="179">
        <v>0</v>
      </c>
      <c r="F20" s="28">
        <f t="shared" si="1"/>
        <v>0</v>
      </c>
      <c r="G20" s="45"/>
      <c r="H20" s="188"/>
    </row>
    <row r="21" spans="1:8" ht="12.45">
      <c r="A21" s="10">
        <v>5</v>
      </c>
      <c r="B21" s="22" t="s">
        <v>33</v>
      </c>
      <c r="C21" s="22" t="s">
        <v>4</v>
      </c>
      <c r="D21" s="23">
        <v>1500</v>
      </c>
      <c r="E21" s="179">
        <v>0</v>
      </c>
      <c r="F21" s="28">
        <f t="shared" si="1"/>
        <v>0</v>
      </c>
      <c r="G21" s="45"/>
      <c r="H21" s="188"/>
    </row>
    <row r="22" spans="1:8" s="47" customFormat="1" ht="12.45">
      <c r="A22" s="10">
        <v>6</v>
      </c>
      <c r="B22" s="22" t="s">
        <v>34</v>
      </c>
      <c r="C22" s="22" t="s">
        <v>4</v>
      </c>
      <c r="D22" s="48">
        <v>6955</v>
      </c>
      <c r="E22" s="179">
        <v>0</v>
      </c>
      <c r="F22" s="45">
        <f t="shared" si="1"/>
        <v>0</v>
      </c>
      <c r="G22" s="42"/>
      <c r="H22" s="190"/>
    </row>
    <row r="23" spans="1:8" s="40" customFormat="1" ht="12.45">
      <c r="A23" s="10">
        <v>7</v>
      </c>
      <c r="B23" s="37" t="s">
        <v>14</v>
      </c>
      <c r="C23" s="37" t="s">
        <v>4</v>
      </c>
      <c r="D23" s="39">
        <v>1</v>
      </c>
      <c r="E23" s="176">
        <v>0</v>
      </c>
      <c r="F23" s="45">
        <f t="shared" si="1"/>
        <v>0</v>
      </c>
      <c r="G23" s="38"/>
      <c r="H23" s="191"/>
    </row>
    <row r="24" spans="1:8" s="40" customFormat="1" ht="12.45">
      <c r="A24" s="10">
        <v>8</v>
      </c>
      <c r="B24" s="79" t="s">
        <v>48</v>
      </c>
      <c r="C24" s="49" t="s">
        <v>4</v>
      </c>
      <c r="D24" s="39">
        <v>1</v>
      </c>
      <c r="E24" s="50">
        <v>0</v>
      </c>
      <c r="F24" s="45">
        <f t="shared" si="1"/>
        <v>0</v>
      </c>
      <c r="G24" s="38"/>
      <c r="H24" s="191"/>
    </row>
    <row r="25" spans="1:8" ht="13.1">
      <c r="A25" s="11"/>
      <c r="B25" s="18" t="s">
        <v>15</v>
      </c>
      <c r="C25" s="17"/>
      <c r="D25" s="2"/>
      <c r="E25" s="28"/>
      <c r="F25" s="32">
        <f>ROUND(SUM(F17:F24),2)</f>
        <v>0</v>
      </c>
      <c r="G25" s="32">
        <f>ROUND(SUM(G4:G14),2)</f>
        <v>0</v>
      </c>
      <c r="H25" s="192"/>
    </row>
    <row r="26" spans="1:8" ht="13.1">
      <c r="A26" s="33"/>
      <c r="B26" s="25"/>
      <c r="C26" s="34"/>
      <c r="D26" s="36"/>
      <c r="E26" s="35"/>
      <c r="F26" s="35"/>
      <c r="G26" s="35"/>
      <c r="H26" s="193"/>
    </row>
    <row r="27" spans="1:8" s="19" customFormat="1" ht="13.45" customHeight="1">
      <c r="A27" s="24"/>
      <c r="B27" s="25"/>
      <c r="C27" s="25"/>
      <c r="D27" s="26"/>
      <c r="E27" s="21"/>
      <c r="F27" s="21"/>
      <c r="G27" s="21"/>
      <c r="H27" s="194"/>
    </row>
    <row r="28" spans="1:8" s="47" customFormat="1" ht="13.6" customHeight="1">
      <c r="A28" s="52"/>
      <c r="B28" s="13" t="s">
        <v>19</v>
      </c>
      <c r="C28" s="53"/>
      <c r="D28" s="54"/>
      <c r="E28" s="64"/>
      <c r="H28" s="195"/>
    </row>
    <row r="29" spans="1:8" s="47" customFormat="1" ht="13.6" customHeight="1">
      <c r="A29" s="44" t="s">
        <v>6</v>
      </c>
      <c r="B29" s="22" t="s">
        <v>7</v>
      </c>
      <c r="C29" s="22" t="s">
        <v>2</v>
      </c>
      <c r="D29" s="23" t="s">
        <v>8</v>
      </c>
      <c r="E29" s="45" t="s">
        <v>11</v>
      </c>
      <c r="F29" s="42" t="s">
        <v>12</v>
      </c>
      <c r="G29" s="42" t="s">
        <v>13</v>
      </c>
      <c r="H29" s="190"/>
    </row>
    <row r="30" spans="1:8" s="57" customFormat="1" ht="13.6" customHeight="1">
      <c r="A30" s="4" t="s">
        <v>18</v>
      </c>
      <c r="B30" s="55"/>
      <c r="C30" s="56"/>
      <c r="D30" s="6"/>
      <c r="E30" s="180"/>
      <c r="F30" s="42"/>
      <c r="G30" s="42"/>
      <c r="H30" s="190"/>
    </row>
    <row r="31" spans="1:8" s="77" customFormat="1" ht="54.85" customHeight="1">
      <c r="A31" s="74">
        <v>1</v>
      </c>
      <c r="B31" s="78" t="s">
        <v>52</v>
      </c>
      <c r="C31" s="75" t="s">
        <v>4</v>
      </c>
      <c r="D31" s="72">
        <v>1</v>
      </c>
      <c r="E31" s="181">
        <v>0</v>
      </c>
      <c r="F31" s="76">
        <f t="shared" ref="F31:F41" si="2">MMULT(D31,E31)</f>
        <v>0</v>
      </c>
      <c r="G31" s="76"/>
      <c r="H31" s="196"/>
    </row>
    <row r="32" spans="1:8" s="57" customFormat="1" ht="13.6" customHeight="1">
      <c r="A32" s="66">
        <v>2</v>
      </c>
      <c r="B32" s="68" t="s">
        <v>35</v>
      </c>
      <c r="C32" s="68" t="s">
        <v>4</v>
      </c>
      <c r="D32" s="58">
        <v>2</v>
      </c>
      <c r="E32" s="182">
        <v>0</v>
      </c>
      <c r="F32" s="42">
        <f t="shared" si="2"/>
        <v>0</v>
      </c>
      <c r="G32" s="42"/>
      <c r="H32" s="190"/>
    </row>
    <row r="33" spans="1:8" s="77" customFormat="1" ht="26.2" customHeight="1">
      <c r="A33" s="74">
        <v>3</v>
      </c>
      <c r="B33" s="71" t="s">
        <v>51</v>
      </c>
      <c r="C33" s="73" t="s">
        <v>4</v>
      </c>
      <c r="D33" s="72">
        <v>1</v>
      </c>
      <c r="E33" s="183">
        <v>0</v>
      </c>
      <c r="F33" s="76">
        <f t="shared" si="2"/>
        <v>0</v>
      </c>
      <c r="G33" s="76"/>
      <c r="H33" s="196"/>
    </row>
    <row r="34" spans="1:8" s="57" customFormat="1" ht="13.6" customHeight="1">
      <c r="A34" s="66">
        <v>4</v>
      </c>
      <c r="B34" s="67" t="s">
        <v>36</v>
      </c>
      <c r="C34" s="46" t="s">
        <v>4</v>
      </c>
      <c r="D34" s="58">
        <v>1</v>
      </c>
      <c r="E34" s="182">
        <v>0</v>
      </c>
      <c r="F34" s="42">
        <f t="shared" si="2"/>
        <v>0</v>
      </c>
      <c r="G34" s="42"/>
      <c r="H34" s="190"/>
    </row>
    <row r="35" spans="1:8" s="57" customFormat="1" ht="13.6" customHeight="1">
      <c r="A35" s="66">
        <v>5</v>
      </c>
      <c r="B35" s="67" t="s">
        <v>37</v>
      </c>
      <c r="C35" s="46" t="s">
        <v>4</v>
      </c>
      <c r="D35" s="58">
        <v>99</v>
      </c>
      <c r="E35" s="182">
        <v>0</v>
      </c>
      <c r="F35" s="42">
        <f t="shared" si="2"/>
        <v>0</v>
      </c>
      <c r="G35" s="42"/>
      <c r="H35" s="190"/>
    </row>
    <row r="36" spans="1:8" s="57" customFormat="1" ht="13.6" customHeight="1">
      <c r="A36" s="66">
        <v>6</v>
      </c>
      <c r="B36" s="43" t="s">
        <v>38</v>
      </c>
      <c r="C36" s="46" t="s">
        <v>4</v>
      </c>
      <c r="D36" s="58">
        <v>99</v>
      </c>
      <c r="E36" s="182">
        <v>0</v>
      </c>
      <c r="F36" s="42">
        <f t="shared" si="2"/>
        <v>0</v>
      </c>
      <c r="G36" s="42"/>
      <c r="H36" s="190"/>
    </row>
    <row r="37" spans="1:8" s="47" customFormat="1" ht="13.6" customHeight="1">
      <c r="A37" s="66">
        <v>7</v>
      </c>
      <c r="B37" s="67" t="s">
        <v>39</v>
      </c>
      <c r="C37" s="46" t="s">
        <v>4</v>
      </c>
      <c r="D37" s="58">
        <v>18</v>
      </c>
      <c r="E37" s="182">
        <v>0</v>
      </c>
      <c r="F37" s="42">
        <f t="shared" si="2"/>
        <v>0</v>
      </c>
      <c r="G37" s="42"/>
      <c r="H37" s="190"/>
    </row>
    <row r="38" spans="1:8" s="47" customFormat="1" ht="13.6" customHeight="1">
      <c r="A38" s="66">
        <v>8</v>
      </c>
      <c r="B38" s="43" t="s">
        <v>40</v>
      </c>
      <c r="C38" s="46" t="s">
        <v>4</v>
      </c>
      <c r="D38" s="58">
        <v>15</v>
      </c>
      <c r="E38" s="182">
        <v>0</v>
      </c>
      <c r="F38" s="42">
        <f t="shared" si="2"/>
        <v>0</v>
      </c>
      <c r="G38" s="42"/>
      <c r="H38" s="190"/>
    </row>
    <row r="39" spans="1:8" s="47" customFormat="1" ht="13.6" customHeight="1">
      <c r="A39" s="66">
        <v>9</v>
      </c>
      <c r="B39" s="43" t="s">
        <v>43</v>
      </c>
      <c r="C39" s="46" t="s">
        <v>4</v>
      </c>
      <c r="D39" s="58">
        <v>6</v>
      </c>
      <c r="E39" s="182">
        <v>0</v>
      </c>
      <c r="F39" s="42">
        <f t="shared" si="2"/>
        <v>0</v>
      </c>
      <c r="G39" s="42"/>
      <c r="H39" s="190"/>
    </row>
    <row r="40" spans="1:8" s="47" customFormat="1" ht="13.6" customHeight="1">
      <c r="A40" s="66">
        <v>10</v>
      </c>
      <c r="B40" s="67" t="s">
        <v>41</v>
      </c>
      <c r="C40" s="46" t="s">
        <v>4</v>
      </c>
      <c r="D40" s="58">
        <v>21</v>
      </c>
      <c r="E40" s="182">
        <v>0</v>
      </c>
      <c r="F40" s="42">
        <f t="shared" si="2"/>
        <v>0</v>
      </c>
      <c r="G40" s="42"/>
      <c r="H40" s="190"/>
    </row>
    <row r="41" spans="1:8" s="47" customFormat="1" ht="13.6" customHeight="1">
      <c r="A41" s="66">
        <v>11</v>
      </c>
      <c r="B41" s="67" t="s">
        <v>25</v>
      </c>
      <c r="C41" s="46" t="s">
        <v>4</v>
      </c>
      <c r="D41" s="58">
        <v>2</v>
      </c>
      <c r="E41" s="182">
        <v>0</v>
      </c>
      <c r="F41" s="42">
        <f t="shared" si="2"/>
        <v>0</v>
      </c>
      <c r="G41" s="42"/>
      <c r="H41" s="190"/>
    </row>
    <row r="42" spans="1:8" s="57" customFormat="1" ht="13.6" customHeight="1">
      <c r="A42" s="4" t="s">
        <v>9</v>
      </c>
      <c r="B42" s="55"/>
      <c r="C42" s="56"/>
      <c r="D42" s="48"/>
      <c r="E42" s="184"/>
      <c r="F42" s="42"/>
      <c r="G42" s="42"/>
      <c r="H42" s="190"/>
    </row>
    <row r="43" spans="1:8" s="47" customFormat="1" ht="13.6" customHeight="1">
      <c r="A43" s="44">
        <v>1</v>
      </c>
      <c r="B43" s="22" t="s">
        <v>49</v>
      </c>
      <c r="C43" s="22" t="s">
        <v>92</v>
      </c>
      <c r="D43" s="58">
        <v>20</v>
      </c>
      <c r="E43" s="179">
        <v>0</v>
      </c>
      <c r="F43" s="42"/>
      <c r="G43" s="42">
        <f t="shared" ref="G43:G48" si="3">MMULT(D43,E43)</f>
        <v>0</v>
      </c>
      <c r="H43" s="190"/>
    </row>
    <row r="44" spans="1:8" s="47" customFormat="1" ht="13.6" customHeight="1">
      <c r="A44" s="44">
        <v>2</v>
      </c>
      <c r="B44" s="22" t="s">
        <v>50</v>
      </c>
      <c r="C44" s="22" t="s">
        <v>92</v>
      </c>
      <c r="D44" s="58">
        <v>12</v>
      </c>
      <c r="E44" s="179">
        <v>0</v>
      </c>
      <c r="F44" s="42"/>
      <c r="G44" s="42">
        <f t="shared" si="3"/>
        <v>0</v>
      </c>
      <c r="H44" s="190"/>
    </row>
    <row r="45" spans="1:8" s="47" customFormat="1" ht="13.6" customHeight="1">
      <c r="A45" s="44">
        <v>3</v>
      </c>
      <c r="B45" s="22" t="s">
        <v>22</v>
      </c>
      <c r="C45" s="22" t="s">
        <v>4</v>
      </c>
      <c r="D45" s="58">
        <v>88</v>
      </c>
      <c r="E45" s="179">
        <v>0</v>
      </c>
      <c r="F45" s="42"/>
      <c r="G45" s="42">
        <f t="shared" si="3"/>
        <v>0</v>
      </c>
      <c r="H45" s="190"/>
    </row>
    <row r="46" spans="1:8" s="47" customFormat="1" ht="13.6" customHeight="1">
      <c r="A46" s="44">
        <v>4</v>
      </c>
      <c r="B46" s="22" t="s">
        <v>23</v>
      </c>
      <c r="C46" s="22" t="s">
        <v>4</v>
      </c>
      <c r="D46" s="58">
        <v>88</v>
      </c>
      <c r="E46" s="179">
        <v>0</v>
      </c>
      <c r="G46" s="42">
        <f t="shared" si="3"/>
        <v>0</v>
      </c>
      <c r="H46" s="190"/>
    </row>
    <row r="47" spans="1:8" s="47" customFormat="1" ht="13.6" customHeight="1">
      <c r="A47" s="44">
        <v>5</v>
      </c>
      <c r="B47" s="22" t="s">
        <v>20</v>
      </c>
      <c r="C47" s="22" t="s">
        <v>4</v>
      </c>
      <c r="D47" s="58">
        <v>18</v>
      </c>
      <c r="E47" s="179">
        <v>0</v>
      </c>
      <c r="F47" s="42"/>
      <c r="G47" s="42">
        <f t="shared" si="3"/>
        <v>0</v>
      </c>
      <c r="H47" s="190"/>
    </row>
    <row r="48" spans="1:8" s="47" customFormat="1" ht="13.6" customHeight="1">
      <c r="A48" s="44">
        <v>6</v>
      </c>
      <c r="B48" s="22" t="s">
        <v>21</v>
      </c>
      <c r="C48" s="22" t="s">
        <v>4</v>
      </c>
      <c r="D48" s="58">
        <v>21</v>
      </c>
      <c r="E48" s="179">
        <v>0</v>
      </c>
      <c r="F48" s="42"/>
      <c r="G48" s="42">
        <f t="shared" si="3"/>
        <v>0</v>
      </c>
      <c r="H48" s="190"/>
    </row>
    <row r="49" spans="1:8" s="19" customFormat="1" ht="13.6" customHeight="1">
      <c r="A49" s="69"/>
      <c r="B49" s="18" t="s">
        <v>26</v>
      </c>
      <c r="C49" s="18"/>
      <c r="D49" s="6"/>
      <c r="E49" s="65"/>
      <c r="F49" s="70">
        <f>ROUND(SUM(F31:F41),2)</f>
        <v>0</v>
      </c>
      <c r="G49" s="70">
        <f>ROUND(SUM(G43:G48),2)</f>
        <v>0</v>
      </c>
      <c r="H49" s="197"/>
    </row>
  </sheetData>
  <sheetProtection algorithmName="SHA-512" hashValue="RFDhxtmrAvADeddYAJ9XmTQVbPQBEV8vNFunXTXD6ZC0zyKFHfVt9JTAGY8RXkmWBsL4/CpvA2Lp3cKzIZwWPg==" saltValue="yIhGae1RQo2baAUel5ptPw==" spinCount="100000" sheet="1" formatCells="0" formatColumns="0" formatRows="0" sort="0" autoFilter="0"/>
  <protectedRanges>
    <protectedRange sqref="E4:E14 H4:H14 E17:E24 H17:H24 E31:E41 H31:H41 E43:E48 H43:H48" name="Rozsah1"/>
  </protectedRanges>
  <pageMargins left="0.39370078740157483" right="0.23622047244094491" top="1.1023622047244095" bottom="0.62992125984251968" header="0.39370078740157483" footer="0.23622047244094491"/>
  <pageSetup paperSize="9" orientation="landscape" horizontalDpi="300" verticalDpi="300" r:id="rId1"/>
  <headerFooter alignWithMargins="0">
    <oddHeader xml:space="preserve">&amp;L
NsP TOPOĽČANY
CENTRÁLNA STERILIZÁCIA A OPERAČNÉ SÁLY&amp;C&amp;"Arial,Tučné"&amp;12&amp;A&amp;"Arial,Normálne"&amp;10
 ELEKTRICKÁ POŽIARNA SIGNALIZÁCIA
</oddHeader>
    <oddFooter>&amp;R&amp;P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C6F62-9BCC-405A-803E-89F3E9E770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116DD0-3C6C-43DE-919B-3F8B202001C3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customXml/itemProps3.xml><?xml version="1.0" encoding="utf-8"?>
<ds:datastoreItem xmlns:ds="http://schemas.openxmlformats.org/officeDocument/2006/customXml" ds:itemID="{75EB1766-A2BA-4B03-9560-808238DC21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Rekapitulácia</vt:lpstr>
      <vt:lpstr>Výkaz</vt:lpstr>
    </vt:vector>
  </TitlesOfParts>
  <Company>FIX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Ing.Stefik Martin</dc:creator>
  <cp:lastModifiedBy>Klink Jozef</cp:lastModifiedBy>
  <cp:lastPrinted>2018-09-06T12:16:44Z</cp:lastPrinted>
  <dcterms:created xsi:type="dcterms:W3CDTF">1998-04-14T09:57:40Z</dcterms:created>
  <dcterms:modified xsi:type="dcterms:W3CDTF">2018-12-05T09:12:18Z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